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 defaultThemeVersion="124226"/>
  <bookViews>
    <workbookView xWindow="-15" yWindow="-15" windowWidth="10245" windowHeight="8175" tabRatio="929" firstSheet="5" activeTab="16"/>
  </bookViews>
  <sheets>
    <sheet name="თავფურცელი" sheetId="11" r:id="rId1"/>
    <sheet name="ნაერთი" sheetId="9" r:id="rId2"/>
    <sheet name="კონსტრუქციები" sheetId="4" r:id="rId3"/>
    <sheet name="სამშენებლო–სარემონტო" sheetId="8" r:id="rId4"/>
    <sheet name="რესტავრ" sheetId="1" r:id="rId5"/>
    <sheet name="კარ-ფანჯ" sheetId="2" r:id="rId6"/>
    <sheet name="ავეჯი" sheetId="16" r:id="rId7"/>
    <sheet name="შიდა წყალ-კანალიზაცია" sheetId="18" r:id="rId8"/>
    <sheet name="გათბობა" sheetId="3" r:id="rId9"/>
    <sheet name="ელექტრო" sheetId="19" r:id="rId10"/>
    <sheet name="სუსტი დენები" sheetId="22" r:id="rId11"/>
    <sheet name="გარე წყალსადენი" sheetId="21" r:id="rId12"/>
    <sheet name="გარე კანალიზაცია" sheetId="23" r:id="rId13"/>
    <sheet name="ეზო" sheetId="12" r:id="rId14"/>
    <sheet name="ნესტის მოწყობ" sheetId="13" r:id="rId15"/>
    <sheet name="უნარშეზღ ლიფტი" sheetId="14" r:id="rId16"/>
    <sheet name="საქვაბის სამშ." sheetId="17" r:id="rId17"/>
  </sheets>
  <externalReferences>
    <externalReference r:id="rId18"/>
  </externalReferences>
  <definedNames>
    <definedName name="_xlnm._FilterDatabase" localSheetId="9" hidden="1">ელექტრო!$B$1:$B$148</definedName>
    <definedName name="_xlnm._FilterDatabase" localSheetId="10" hidden="1">'სუსტი დენები'!#REF!</definedName>
    <definedName name="_xlnm._FilterDatabase" localSheetId="7" hidden="1">'შიდა წყალ-კანალიზაცია'!#REF!</definedName>
    <definedName name="ddddccvf55141023" localSheetId="12">#REF!</definedName>
    <definedName name="ddddccvf55141023" localSheetId="11">#REF!</definedName>
    <definedName name="ddddccvf55141023" localSheetId="9">#REF!</definedName>
    <definedName name="ddddccvf55141023" localSheetId="16">#REF!</definedName>
    <definedName name="ddddccvf55141023" localSheetId="10">#REF!</definedName>
    <definedName name="ddddccvf55141023" localSheetId="7">#REF!</definedName>
    <definedName name="ddddccvf55141023">#REF!</definedName>
    <definedName name="dsfghyujik747859" localSheetId="12">#REF!</definedName>
    <definedName name="dsfghyujik747859" localSheetId="11">#REF!</definedName>
    <definedName name="dsfghyujik747859" localSheetId="9">#REF!</definedName>
    <definedName name="dsfghyujik747859" localSheetId="16">#REF!</definedName>
    <definedName name="dsfghyujik747859" localSheetId="10">#REF!</definedName>
    <definedName name="dsfghyujik747859" localSheetId="7">#REF!</definedName>
    <definedName name="dsfghyujik747859">#REF!</definedName>
    <definedName name="frty" localSheetId="12">[1]keTilmowyoba!#REF!</definedName>
    <definedName name="frty" localSheetId="10">[1]keTilmowyoba!#REF!</definedName>
    <definedName name="frty">[1]keTilmowyoba!#REF!</definedName>
    <definedName name="gamw.nag." localSheetId="12">#REF!</definedName>
    <definedName name="gamw.nag." localSheetId="10">#REF!</definedName>
    <definedName name="gamw.nag.">#REF!</definedName>
    <definedName name="gfgf547874" localSheetId="12">#REF!</definedName>
    <definedName name="gfgf547874" localSheetId="11">#REF!</definedName>
    <definedName name="gfgf547874" localSheetId="9">#REF!</definedName>
    <definedName name="gfgf547874" localSheetId="16">#REF!</definedName>
    <definedName name="gfgf547874" localSheetId="10">#REF!</definedName>
    <definedName name="gfgf547874" localSheetId="7">#REF!</definedName>
    <definedName name="gfgf547874">#REF!</definedName>
    <definedName name="ghgfhjkjh54789" localSheetId="12">#REF!</definedName>
    <definedName name="ghgfhjkjh54789" localSheetId="11">#REF!</definedName>
    <definedName name="ghgfhjkjh54789" localSheetId="9">#REF!</definedName>
    <definedName name="ghgfhjkjh54789" localSheetId="16">#REF!</definedName>
    <definedName name="ghgfhjkjh54789" localSheetId="10">#REF!</definedName>
    <definedName name="ghgfhjkjh54789" localSheetId="7">#REF!</definedName>
    <definedName name="ghgfhjkjh54789">#REF!</definedName>
    <definedName name="hgggggytf747896" localSheetId="12">#REF!</definedName>
    <definedName name="hgggggytf747896" localSheetId="11">#REF!</definedName>
    <definedName name="hgggggytf747896" localSheetId="9">#REF!</definedName>
    <definedName name="hgggggytf747896" localSheetId="16">#REF!</definedName>
    <definedName name="hgggggytf747896" localSheetId="10">#REF!</definedName>
    <definedName name="hgggggytf747896" localSheetId="7">#REF!</definedName>
    <definedName name="hgggggytf747896">#REF!</definedName>
    <definedName name="jhjhkliok20203.569" localSheetId="12">#REF!</definedName>
    <definedName name="jhjhkliok20203.569" localSheetId="11">#REF!</definedName>
    <definedName name="jhjhkliok20203.569" localSheetId="9">#REF!</definedName>
    <definedName name="jhjhkliok20203.569" localSheetId="16">#REF!</definedName>
    <definedName name="jhjhkliok20203.569" localSheetId="10">#REF!</definedName>
    <definedName name="jhjhkliok20203.569" localSheetId="7">#REF!</definedName>
    <definedName name="jhjhkliok20203.569">#REF!</definedName>
    <definedName name="pppp" localSheetId="12">#REF!</definedName>
    <definedName name="pppp" localSheetId="10">#REF!</definedName>
    <definedName name="pppp">#REF!</definedName>
    <definedName name="_xlnm.Print_Area" localSheetId="6">ავეჯი!$A$1:$F$31</definedName>
    <definedName name="_xlnm.Print_Area" localSheetId="12">'გარე კანალიზაცია'!$A$1:$F$42</definedName>
    <definedName name="_xlnm.Print_Area" localSheetId="11">'გარე წყალსადენი'!$A$1:$F$55</definedName>
    <definedName name="_xlnm.Print_Area" localSheetId="13">ეზო!$A$1:$F$38</definedName>
    <definedName name="_xlnm.Print_Area" localSheetId="9">ელექტრო!$A$1:$F$166</definedName>
    <definedName name="_xlnm.Print_Area" localSheetId="0">თავფურცელი!$A$1:$N$28</definedName>
    <definedName name="_xlnm.Print_Area" localSheetId="5">'კარ-ფანჯ'!$A$1:$F$36</definedName>
    <definedName name="_xlnm.Print_Area" localSheetId="2">კონსტრუქციები!$A$1:$F$75</definedName>
    <definedName name="_xlnm.Print_Area" localSheetId="1">ნაერთი!$A$1:$G$29</definedName>
    <definedName name="_xlnm.Print_Area" localSheetId="14">'ნესტის მოწყობ'!$A$1:$F$11</definedName>
    <definedName name="_xlnm.Print_Area" localSheetId="4">რესტავრ!$A$1:$F$122</definedName>
    <definedName name="_xlnm.Print_Area" localSheetId="3">სამშენებლო–სარემონტო!$A$1:$F$208</definedName>
    <definedName name="_xlnm.Print_Area" localSheetId="16">'საქვაბის სამშ.'!$A$1:$G$64</definedName>
    <definedName name="_xlnm.Print_Area" localSheetId="10">'სუსტი დენები'!$A$1:$F$43</definedName>
    <definedName name="_xlnm.Print_Area" localSheetId="15">'უნარშეზღ ლიფტი'!$A$1:$F$13</definedName>
    <definedName name="_xlnm.Print_Area" localSheetId="7">'შიდა წყალ-კანალიზაცია'!$A$1:$F$53</definedName>
    <definedName name="_xlnm.Print_Titles" localSheetId="6">ავეჯი!#REF!</definedName>
    <definedName name="_xlnm.Print_Titles" localSheetId="8">გათბობა!$5:$5</definedName>
    <definedName name="_xlnm.Print_Titles" localSheetId="12">'გარე კანალიზაცია'!$10:$10</definedName>
    <definedName name="_xlnm.Print_Titles" localSheetId="11">'გარე წყალსადენი'!$10:$10</definedName>
    <definedName name="_xlnm.Print_Titles" localSheetId="9">ელექტრო!$10:$10</definedName>
    <definedName name="_xlnm.Print_Titles" localSheetId="5">'კარ-ფანჯ'!#REF!</definedName>
    <definedName name="_xlnm.Print_Titles" localSheetId="2">კონსტრუქციები!$6:$6</definedName>
    <definedName name="_xlnm.Print_Titles" localSheetId="4">რესტავრ!#REF!</definedName>
    <definedName name="_xlnm.Print_Titles" localSheetId="3">სამშენებლო–სარემონტო!#REF!</definedName>
    <definedName name="_xlnm.Print_Titles" localSheetId="16">'საქვაბის სამშ.'!$8:$8</definedName>
    <definedName name="_xlnm.Print_Titles" localSheetId="10">'სუსტი დენები'!$8:$8</definedName>
    <definedName name="_xlnm.Print_Titles" localSheetId="7">'შიდა წყალ-კანალიზაცია'!$9:$9</definedName>
    <definedName name="sdsss41458" localSheetId="12">#REF!</definedName>
    <definedName name="sdsss41458" localSheetId="11">#REF!</definedName>
    <definedName name="sdsss41458" localSheetId="9">#REF!</definedName>
    <definedName name="sdsss41458" localSheetId="16">#REF!</definedName>
    <definedName name="sdsss41458" localSheetId="10">#REF!</definedName>
    <definedName name="sdsss41458" localSheetId="7">#REF!</definedName>
    <definedName name="sdsss41458">#REF!</definedName>
    <definedName name="ss" localSheetId="12">[1]keTilmowyoba!#REF!</definedName>
    <definedName name="ss" localSheetId="10">[1]keTilmowyoba!#REF!</definedName>
    <definedName name="ss">[1]keTilmowyoba!#REF!</definedName>
    <definedName name="sssss5478785" localSheetId="12">#REF!</definedName>
    <definedName name="sssss5478785" localSheetId="11">#REF!</definedName>
    <definedName name="sssss5478785" localSheetId="9">#REF!</definedName>
    <definedName name="sssss5478785" localSheetId="16">#REF!</definedName>
    <definedName name="sssss5478785" localSheetId="10">#REF!</definedName>
    <definedName name="sssss5478785" localSheetId="7">#REF!</definedName>
    <definedName name="sssss5478785">#REF!</definedName>
    <definedName name="Summary" localSheetId="12">#REF!</definedName>
    <definedName name="Summary" localSheetId="10">#REF!</definedName>
    <definedName name="Summary">#REF!</definedName>
    <definedName name="tfgtyujhikj" localSheetId="12">#REF!</definedName>
    <definedName name="tfgtyujhikj" localSheetId="11">#REF!</definedName>
    <definedName name="tfgtyujhikj" localSheetId="9">#REF!</definedName>
    <definedName name="tfgtyujhikj" localSheetId="16">#REF!</definedName>
    <definedName name="tfgtyujhikj" localSheetId="10">#REF!</definedName>
    <definedName name="tfgtyujhikj" localSheetId="7">#REF!</definedName>
    <definedName name="tfgtyujhikj">#REF!</definedName>
    <definedName name="yhjuikj65412147" localSheetId="12">#REF!</definedName>
    <definedName name="yhjuikj65412147" localSheetId="11">#REF!</definedName>
    <definedName name="yhjuikj65412147" localSheetId="9">#REF!</definedName>
    <definedName name="yhjuikj65412147" localSheetId="16">#REF!</definedName>
    <definedName name="yhjuikj65412147" localSheetId="10">#REF!</definedName>
    <definedName name="yhjuikj65412147" localSheetId="7">#REF!</definedName>
    <definedName name="yhjuikj65412147">#REF!</definedName>
    <definedName name="yhyujkiu4785689" localSheetId="12">#REF!</definedName>
    <definedName name="yhyujkiu4785689" localSheetId="11">#REF!</definedName>
    <definedName name="yhyujkiu4785689" localSheetId="9">#REF!</definedName>
    <definedName name="yhyujkiu4785689" localSheetId="16">#REF!</definedName>
    <definedName name="yhyujkiu4785689" localSheetId="10">#REF!</definedName>
    <definedName name="yhyujkiu4785689" localSheetId="7">#REF!</definedName>
    <definedName name="yhyujkiu4785689">#REF!</definedName>
  </definedNames>
  <calcPr calcId="14562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29" i="3" l="1"/>
  <c r="D131" i="3"/>
  <c r="D133" i="3"/>
  <c r="D135" i="3"/>
  <c r="D137" i="3"/>
  <c r="D13" i="3"/>
  <c r="D15" i="3"/>
  <c r="D17" i="3"/>
  <c r="D19" i="3"/>
  <c r="D47" i="3"/>
  <c r="D55" i="3"/>
  <c r="D70" i="3"/>
  <c r="D93" i="3"/>
  <c r="D95" i="3"/>
  <c r="D97" i="3"/>
  <c r="D99" i="3"/>
  <c r="D101" i="3"/>
  <c r="D103" i="3"/>
  <c r="D105" i="3"/>
  <c r="D107" i="3"/>
  <c r="D109" i="3"/>
  <c r="D115" i="3"/>
  <c r="D10" i="3"/>
  <c r="D11" i="3"/>
  <c r="D117" i="8"/>
  <c r="D18" i="4"/>
  <c r="D19" i="4"/>
  <c r="D22" i="4"/>
  <c r="D27" i="4"/>
  <c r="D31" i="4"/>
  <c r="D35" i="4"/>
  <c r="D38" i="4"/>
  <c r="D40" i="4"/>
  <c r="D41" i="4"/>
  <c r="D42" i="4"/>
  <c r="D45" i="4"/>
  <c r="D46" i="4"/>
  <c r="D51" i="4"/>
  <c r="D53" i="4"/>
  <c r="D56" i="4"/>
  <c r="D60" i="4"/>
  <c r="D64" i="4"/>
  <c r="D68" i="4"/>
  <c r="D69" i="4"/>
  <c r="D71" i="4"/>
  <c r="D74" i="4"/>
  <c r="D8" i="4"/>
  <c r="D10" i="4"/>
  <c r="D11" i="4"/>
  <c r="D12" i="4"/>
  <c r="D13" i="4"/>
  <c r="D20" i="4"/>
  <c r="D17" i="8"/>
  <c r="D22" i="8"/>
  <c r="D35" i="8"/>
  <c r="D40" i="8"/>
  <c r="D61" i="8"/>
  <c r="D62" i="8"/>
  <c r="D63" i="8"/>
  <c r="D71" i="8"/>
  <c r="D75" i="8"/>
  <c r="D77" i="8"/>
  <c r="D82" i="8"/>
  <c r="D84" i="8"/>
  <c r="D87" i="8"/>
  <c r="D104" i="8"/>
  <c r="D105" i="8"/>
  <c r="D106" i="8"/>
  <c r="D112" i="8"/>
  <c r="D115" i="8"/>
  <c r="D121" i="8"/>
  <c r="D124" i="8"/>
  <c r="D125" i="8"/>
  <c r="D127" i="8"/>
  <c r="D132" i="8"/>
  <c r="D140" i="8"/>
  <c r="D141" i="8"/>
  <c r="D142" i="8"/>
  <c r="D145" i="8"/>
  <c r="D146" i="8"/>
  <c r="D151" i="8"/>
  <c r="D155" i="8"/>
  <c r="D156" i="8"/>
  <c r="D165" i="8"/>
  <c r="D166" i="8"/>
  <c r="D167" i="8"/>
  <c r="D171" i="8"/>
  <c r="D172" i="8"/>
  <c r="D174" i="8"/>
  <c r="D179" i="8"/>
  <c r="D180" i="8"/>
  <c r="D182" i="8"/>
  <c r="D186" i="8"/>
  <c r="D190" i="8"/>
  <c r="D192" i="8"/>
  <c r="D206" i="8"/>
  <c r="D207" i="8"/>
  <c r="D9" i="8"/>
  <c r="D10" i="8"/>
  <c r="D11" i="8"/>
  <c r="D29" i="2"/>
  <c r="D31" i="2"/>
  <c r="D30" i="2"/>
  <c r="D10" i="2"/>
  <c r="D13" i="2"/>
  <c r="D15" i="2"/>
  <c r="D16" i="2"/>
  <c r="D21" i="2"/>
  <c r="D25" i="2"/>
  <c r="D27" i="2"/>
  <c r="D32" i="2"/>
  <c r="D35" i="2"/>
  <c r="D30" i="19"/>
  <c r="D32" i="19"/>
  <c r="D34" i="19"/>
  <c r="D36" i="19"/>
  <c r="D38" i="19"/>
  <c r="D47" i="19"/>
  <c r="D49" i="19"/>
  <c r="D51" i="19"/>
  <c r="D53" i="19"/>
  <c r="D57" i="19"/>
  <c r="D61" i="19"/>
  <c r="D63" i="19"/>
  <c r="D93" i="19"/>
  <c r="D110" i="19"/>
  <c r="D112" i="19"/>
  <c r="D124" i="19"/>
  <c r="D132" i="19"/>
  <c r="D141" i="19"/>
  <c r="D143" i="19"/>
  <c r="D145" i="19"/>
  <c r="D18" i="22"/>
  <c r="D20" i="22"/>
  <c r="D24" i="22"/>
  <c r="D26" i="22"/>
  <c r="D28" i="22"/>
  <c r="D30" i="22"/>
  <c r="D32" i="22"/>
  <c r="D13" i="21"/>
  <c r="D19" i="21"/>
  <c r="D20" i="21"/>
  <c r="D34" i="21"/>
  <c r="D36" i="21"/>
  <c r="D12" i="23"/>
  <c r="D13" i="23"/>
  <c r="D17" i="23"/>
  <c r="D20" i="23"/>
  <c r="D21" i="23"/>
  <c r="D33" i="23"/>
  <c r="D9" i="12"/>
  <c r="D10" i="12"/>
  <c r="D26" i="12"/>
  <c r="E25" i="17"/>
  <c r="E31" i="17"/>
  <c r="E34" i="17"/>
  <c r="E10" i="17"/>
  <c r="E11" i="17"/>
  <c r="D1" i="9"/>
  <c r="K10" i="11"/>
</calcChain>
</file>

<file path=xl/sharedStrings.xml><?xml version="1.0" encoding="utf-8"?>
<sst xmlns="http://schemas.openxmlformats.org/spreadsheetml/2006/main" count="1889" uniqueCount="862">
  <si>
    <t>ქ. თბილისი, ცაბაძის #6, აბრეშუმის სახელმწიფო მუზეუმის რესტავრაცია-რეაბილიტაცია</t>
  </si>
  <si>
    <t>ექსტერიერის და ინტერიერის დეკორის რესტავრაცია</t>
  </si>
  <si>
    <t>#</t>
  </si>
  <si>
    <t>samuSaoebis CamonaTvali</t>
  </si>
  <si>
    <t>jami</t>
  </si>
  <si>
    <t>erT. fasi</t>
  </si>
  <si>
    <r>
      <t>მ</t>
    </r>
    <r>
      <rPr>
        <vertAlign val="superscript"/>
        <sz val="12"/>
        <rFont val="Sylfaen"/>
        <family val="1"/>
        <charset val="204"/>
      </rPr>
      <t>2</t>
    </r>
  </si>
  <si>
    <t>ც</t>
  </si>
  <si>
    <t>ცოკოლის ქვა</t>
  </si>
  <si>
    <t>ჯამი</t>
  </si>
  <si>
    <t>სულ:</t>
  </si>
  <si>
    <t>კარ-ფანჯრების შეცვლა და რესტავრაცია</t>
  </si>
  <si>
    <t>მ2</t>
  </si>
  <si>
    <t>გათბობოს სისტემა</t>
  </si>
  <si>
    <t>gaTbobis sistemis misaerTebeli kompleqti tumboTi</t>
  </si>
  <si>
    <t>c</t>
  </si>
  <si>
    <t>g.m.</t>
  </si>
  <si>
    <t>penoplasti</t>
  </si>
  <si>
    <t>saiz. ranti</t>
  </si>
  <si>
    <t>mili polibut.</t>
  </si>
  <si>
    <t>milis sarWebi</t>
  </si>
  <si>
    <t>xsnari</t>
  </si>
  <si>
    <t>l</t>
  </si>
  <si>
    <t xml:space="preserve">def. Sovis profili </t>
  </si>
  <si>
    <t>komp.</t>
  </si>
  <si>
    <t>Termostati</t>
  </si>
  <si>
    <t>Termoregulatori</t>
  </si>
  <si>
    <t>hombordis samagri saWrebi</t>
  </si>
  <si>
    <t>კონსტრუქციები</t>
  </si>
  <si>
    <t>მ3</t>
  </si>
  <si>
    <t>t</t>
  </si>
  <si>
    <t>adg.</t>
  </si>
  <si>
    <t>სანიაღვრე კანალიზაცია</t>
  </si>
  <si>
    <t>სრული სახარჯთაღრიცხვო ღირებულება:</t>
  </si>
  <si>
    <t xml:space="preserve"> ნაკრები სახარჯთაღრიცხვო ანგარიში</t>
  </si>
  <si>
    <t>რიგ  №</t>
  </si>
  <si>
    <t>ხარჯთაღრიცხვის №</t>
  </si>
  <si>
    <t>სამუშაოების და ხარჯების დასახელება</t>
  </si>
  <si>
    <t>სამშენებლო სამუშაოებზე</t>
  </si>
  <si>
    <t>სამონტაჟო სამუშაოებზე</t>
  </si>
  <si>
    <t>სხვადასხვა ხარჯები</t>
  </si>
  <si>
    <t>დ.ღ.გ. 18%</t>
  </si>
  <si>
    <t>მთლიანი ჯამი</t>
  </si>
  <si>
    <t>ქ. თბილისი, ცაბაძის #6, აბრეშუმის სახელმწიფო მუზეუმის რესტავრაცია-რეაბილიტაცია (konstruqciebi)</t>
  </si>
  <si>
    <t>სარემონტო–საამშენებლო სამუშაოები</t>
  </si>
  <si>
    <t>ქ. თბილისი, ცაბაძის #6, აბრეშუმის სახელმწიფო მუზეუმის რესტავრაცია-რეაბილიტაცია (სარემონტო–საამშენებლო სამუშაოები)</t>
  </si>
  <si>
    <t>ლოკალური ხარჯთაღრიცხვა №1</t>
  </si>
  <si>
    <t>ლოკალური ხარჯთაღრიცხვა №2</t>
  </si>
  <si>
    <t>ლოკალური ხარჯთაღრიცხვა №3</t>
  </si>
  <si>
    <t>ლოკალური ხარჯთაღრიცხვა №4</t>
  </si>
  <si>
    <t>ლოკალური ხარჯთაღრიცხვა №5</t>
  </si>
  <si>
    <t>ლოკალური ხარჯთაღრიცხვა №6</t>
  </si>
  <si>
    <t>იატაკის გათბობა</t>
  </si>
  <si>
    <t>გ.მ</t>
  </si>
  <si>
    <t>მიშენება:</t>
  </si>
  <si>
    <t>გაუთვალისწინებული ხარჯები 5%</t>
  </si>
  <si>
    <t>xarjTaRricxva</t>
  </si>
  <si>
    <t>sruli saxarjTaRricxvo Rirebuleba:</t>
  </si>
  <si>
    <t>aT. lari</t>
  </si>
  <si>
    <t>მიწის ტრანსპორტირება 25 კმ მანძილზე</t>
  </si>
  <si>
    <t>ღორღის მომზადება შადრევანის ძირის ქვეშ</t>
  </si>
  <si>
    <t>უჟანგავი ფოლადის მილის მოწყობა პერფორირებით</t>
  </si>
  <si>
    <t>უჟანგავი ფოლადის მილის  გადამყვანი</t>
  </si>
  <si>
    <t>უჟანგავი ფოლადის მილის სამაგრი</t>
  </si>
  <si>
    <t>სარდაფის სართული:</t>
  </si>
  <si>
    <t>აგურის ტიხრების დაშლა და ღიობების გამონგრევა</t>
  </si>
  <si>
    <t>ჭერის ლითონის კოჭების დამუშავება ანტიკოროზიული საღებავით</t>
  </si>
  <si>
    <t>იატაკზე მოჭიმვის მოწყობა პირველი ფენა 30 მმ სისქით</t>
  </si>
  <si>
    <t>სანკვანძის ტიხრების და კარების მოწყობა სპეციალური მ.დ.ფ.–ის ფილებით</t>
  </si>
  <si>
    <t>კედლების გალესვა ქვიშა–ცემენტის ხსნარით სანკვანძებში</t>
  </si>
  <si>
    <t>სანკვანძებში კედლების მოპირკეთება კაფელის ფილებით</t>
  </si>
  <si>
    <t>კომპლ</t>
  </si>
  <si>
    <t>nestis tenianobis მარეგულირების mowyobiloba</t>
  </si>
  <si>
    <t>უნარ შეზღუდულების ლიფტი</t>
  </si>
  <si>
    <t>უნარ შეზღუდულების ლიფტის შეძენა და მონტაჟი</t>
  </si>
  <si>
    <t>ელ.სამონტაჟო სამუშაოები</t>
  </si>
  <si>
    <t>ლოკალური ხარჯთაღრიცხვა №7</t>
  </si>
  <si>
    <t>ლოკალური ხარჯთაღრიცხვა №8</t>
  </si>
  <si>
    <t>ლოკალური ხარჯთაღრიცხვა №9</t>
  </si>
  <si>
    <t>ლოკალური ხარჯთაღრიცხვა №10</t>
  </si>
  <si>
    <t>ლოკალური ხარჯთაღრიცხვა №11</t>
  </si>
  <si>
    <t>ლოკალური ხარჯთაღრიცხვა №12</t>
  </si>
  <si>
    <t>ლოკალური ხარჯთაღრიცხვა№12</t>
  </si>
  <si>
    <t>პირველი სართული:</t>
  </si>
  <si>
    <t>იატაკზე მეტლახის ფილების საფარის მოწყობა სანკვანძებში და აივანზე</t>
  </si>
  <si>
    <t>არსებული პარკეტის იატაკის რესტავრაცია (დაზიანებული ადგილები)</t>
  </si>
  <si>
    <t>ინვენტარული შიდა ხარაჩოების მოწყობა შემდგომო დაშლით</t>
  </si>
  <si>
    <t>ძველი ამორტიზირებული ბიაზის მოხსნა ჭერიდან</t>
  </si>
  <si>
    <t>მეორე სართული:</t>
  </si>
  <si>
    <t>აგურის  ღიობების გამონგრევა</t>
  </si>
  <si>
    <t>მანსარდა (ფოტოლაბორატორია)</t>
  </si>
  <si>
    <t>სახურავის ხის სანივნივე სისტემის მოწყობა მიშენებულ ნაწილში</t>
  </si>
  <si>
    <t>ფასადი</t>
  </si>
  <si>
    <t>ძველი ამორტიზირებული გისოსების დემონტაჟი</t>
  </si>
  <si>
    <t>მიშენბის ნაწილში ალუმინის ვიტრაჟების მოწყობა მაღალი ხარისხის</t>
  </si>
  <si>
    <t>nestis tenianobis მარეგულირების mowyobilobის Sეძena, montaJi da montaJi</t>
  </si>
  <si>
    <t>კედლების ბათქაშის რემონტი გაჯის ხსნარით ალაგ–ალაგ</t>
  </si>
  <si>
    <t>იატაკიდან მარმარილოს ფილების აყრა</t>
  </si>
  <si>
    <t>ამორტიზირებული გათბობის მილგაყვანილობის დემონტაჟი</t>
  </si>
  <si>
    <t xml:space="preserve">არსებული რადიატორების დემონტაჟი </t>
  </si>
  <si>
    <t>ღიობის ჩაშენება აგურით (დაშლილი აგურის გამოყენებით)</t>
  </si>
  <si>
    <t>ბიაზის გაჭიმვა ჭერზე ბიზო–წებოზე და ნაპირების კარნიზების ე.წ. "პადბიაზნიკების" მოწყობით</t>
  </si>
  <si>
    <t>ამორტიზირებული ხის პანელების მოხსნა</t>
  </si>
  <si>
    <t>მიშენბის კიბის უჯრედზე და აივანზე იატაკზე მოჭიმვის მოწყობა  30 მმ სისქით</t>
  </si>
  <si>
    <t>აივანზე ბაზალტის ფილების დაგება</t>
  </si>
  <si>
    <t>არსებული ამორტიზირებული ლინოლეუმის საფარის მოხსნა</t>
  </si>
  <si>
    <t>ახალი პარკეტის იატაკის საფარის მოწყობა პლინტუსების მოწყობით</t>
  </si>
  <si>
    <t>ძველი ავეჯის რესტავრაცია</t>
  </si>
  <si>
    <t>ლოკალური ხარჯთაღრიცხვა №13</t>
  </si>
  <si>
    <t>ლოკალური ხარჯთაღრიცხვა№13</t>
  </si>
  <si>
    <t>ezos კეთილმოწყობა, ღობე და Sadrevani</t>
  </si>
  <si>
    <t>შადრევანი:</t>
  </si>
  <si>
    <t>ღობე:</t>
  </si>
  <si>
    <t>ღობის  და ჭიშკრის ლითონის ელემენტების დამზადება და მონტაჟი (პროექტის მიხედვით)</t>
  </si>
  <si>
    <t>აივანზე, ლაბორატორიაში და სანკვანძში იატაკზე მოჭიმვის მოწყობა  30 მმ სისქით</t>
  </si>
  <si>
    <t>კეთილმოწყობა:</t>
  </si>
  <si>
    <t>მიწის მოსწორება ხელით</t>
  </si>
  <si>
    <t>ბილიკების ქვეშ ხრეშის მოსამზადებელი ფენილის მოწყობა 30 სმ სისქეზე</t>
  </si>
  <si>
    <t>ბაზალტის უხეშად დაჭრილი ქვების საფარის მოწყობა მშრალად</t>
  </si>
  <si>
    <t>აგურის ფხვნილის გაშლა ბილიკებზე</t>
  </si>
  <si>
    <t>ყვავილოვანი კლუმბების მოწყობა</t>
  </si>
  <si>
    <t>ახალი ხის კარის ბლოკის დამზადება და მონტაჟი ხელსაწყოებით</t>
  </si>
  <si>
    <t>Tbilisi 2019 w.</t>
  </si>
  <si>
    <t>m3</t>
  </si>
  <si>
    <t xml:space="preserve">Sromis danaxarji </t>
  </si>
  <si>
    <t>ტ</t>
  </si>
  <si>
    <t>მიწის da samSeneblo nagvis  დატვირთვა ხელით ავტომანქანაზე</t>
  </si>
  <si>
    <t>მიწის da samSeneblo nagvis  ტრანსპორტირება 25 კმ მანძილზე</t>
  </si>
  <si>
    <t>NN</t>
  </si>
  <si>
    <t>samuSaoebis, resursebis   dasaxeleba</t>
  </si>
  <si>
    <t>ganz.</t>
  </si>
  <si>
    <t>sul</t>
  </si>
  <si>
    <t>m2</t>
  </si>
  <si>
    <t xml:space="preserve">sardafis  iatakidan arsebuli  filebis demontaJi </t>
  </si>
  <si>
    <t>sardafis sarTulze gruntis moWra xeliT</t>
  </si>
  <si>
    <t>tona</t>
  </si>
  <si>
    <t xml:space="preserve">yore qvis saZirkvlis nawilobrivi demontaJi </t>
  </si>
  <si>
    <t>samSeneblo nagvis da zedmeti gruntis gamotana sardafidan xeliT</t>
  </si>
  <si>
    <t xml:space="preserve">samSeneblo nagvis datvirTva avtoTviTmclelebze eqskavatoriT </t>
  </si>
  <si>
    <t>არმაურა A500C</t>
  </si>
  <si>
    <r>
      <t>saZirkvlis rkina-betonis filis konstruqciis mowyoba betonis</t>
    </r>
    <r>
      <rPr>
        <b/>
        <sz val="10"/>
        <color theme="1"/>
        <rFont val="Times New Roman"/>
        <family val="1"/>
      </rPr>
      <t xml:space="preserve"> W</t>
    </r>
    <r>
      <rPr>
        <b/>
        <sz val="10"/>
        <color theme="1"/>
        <rFont val="AcadNusx"/>
      </rPr>
      <t xml:space="preserve">8  В-22.5 </t>
    </r>
  </si>
  <si>
    <t>tn</t>
  </si>
  <si>
    <t>yore-qvis saZirkvlebis gamagrebis dros zedmeti betonis mongreva</t>
  </si>
  <si>
    <t>mongreuli betonis  gamotana sardafidan xeliT</t>
  </si>
  <si>
    <t xml:space="preserve">mongreuli betonis datvirTva avtoTviTmclelebze eqskavatoriT </t>
  </si>
  <si>
    <t xml:space="preserve"> samSeneblo nagvis  ტრანსპორტირება 25 კმ მანძილზე</t>
  </si>
  <si>
    <t>გრ მ</t>
  </si>
  <si>
    <t>g.m</t>
  </si>
  <si>
    <t>m</t>
  </si>
  <si>
    <t>საბურღი დაზგის გადაადგილება  (400 კგ წონით)</t>
  </si>
  <si>
    <t xml:space="preserve">armaturis karkasis damzadeba da dayeneba </t>
  </si>
  <si>
    <t xml:space="preserve">ჭაბურღილების ბურღვა სვეტური მეთოდით ხიმინჯების მოსაწყობად 130მმ  </t>
  </si>
  <si>
    <t>satexis amortizacia</t>
  </si>
  <si>
    <t xml:space="preserve">ximinjis WaburRilSi cementis duRabis Casxma qviSa-cementis markiT                                         m-200 </t>
  </si>
  <si>
    <t>liTonis konstruqciebis antikoroziuli laqiT SeRebva</t>
  </si>
  <si>
    <t>ანკერები</t>
  </si>
  <si>
    <t>ტნ</t>
  </si>
  <si>
    <t>ზღუდარების მოწყობა ლითონის კონსტრუქციებით</t>
  </si>
  <si>
    <t>ლითონის შველები</t>
  </si>
  <si>
    <t xml:space="preserve">ორტესებრი ფოლადის კოჭები </t>
  </si>
  <si>
    <t>cali</t>
  </si>
  <si>
    <t>კედლის დაბურღვა ლითონის ზღუდარების დასამაგრებლად(საშ. სიგრძე 80სმ)</t>
  </si>
  <si>
    <t>ამონგრეული ნაწილების ამოვსება ბეტონით</t>
  </si>
  <si>
    <t>grZ.m.</t>
  </si>
  <si>
    <t>გრძ.მ</t>
  </si>
  <si>
    <t xml:space="preserve"> bzarebis gamagreba spiraluri ankerebiT</t>
  </si>
  <si>
    <t>uJangavi liTonis spiraluri ankeris dawnexviT Seyvana  samontaJo xsnarSi</t>
  </si>
  <si>
    <t>nakerebis amovseba qviSa-cementis xsnariT</t>
  </si>
  <si>
    <t>specialuri pistoletiT nakeris Sevseba samontaJo xsnariT (speciluri orkomponentiani masalisgan damzadebuli)</t>
  </si>
  <si>
    <t>tomara</t>
  </si>
  <si>
    <t>aguris wyobis nakerebis amoWra 4-6 sm siRrmiT siganiT 1 sm</t>
  </si>
  <si>
    <t>bzarebis areali Seilesos qviSacementis xsnariT 10-15sm siganiT</t>
  </si>
  <si>
    <t>ბზარების ამოვსება პოლიმერ-ცემენტის ხსნარით (მ-200)</t>
  </si>
  <si>
    <t xml:space="preserve">ნალესობის მოხსნა კედლებიდან </t>
  </si>
  <si>
    <t>Casatanebeli detalebis dayeneba</t>
  </si>
  <si>
    <t xml:space="preserve"> გრუნტის დამუშავება ხელით </t>
  </si>
  <si>
    <t>gruntis  დატვირთვა ხელით ავტომანქანაზე</t>
  </si>
  <si>
    <t>gruntis  ტრანსპორტირება 25 კმ მანძილზე</t>
  </si>
  <si>
    <t>gadaxurvis liTonis konstruqciebis montaJi</t>
  </si>
  <si>
    <t>daRaruli furceli</t>
  </si>
  <si>
    <t>monoliTuri rkina-betonis gadaxurvis filebis mowyoba</t>
  </si>
  <si>
    <t>ორტესებრი   ძელი</t>
  </si>
  <si>
    <t>ლითონის კუთხოვანა</t>
  </si>
  <si>
    <t>ფურცლოვანი ფოლადი</t>
  </si>
  <si>
    <t>miSenebis liTonis karkasis montaJi</t>
  </si>
  <si>
    <t>kibis liTonis karkasis montaJi</t>
  </si>
  <si>
    <t xml:space="preserve"> Robis dgarebis saZirkvlebis mosawyobad gruntis damuSaveba xeliT</t>
  </si>
  <si>
    <t>zedmeti gruntis datvirTva avtoTviTmclelebze</t>
  </si>
  <si>
    <t>monoliTuri betonis wertilovani saZirkvlebis mowyoba</t>
  </si>
  <si>
    <t>Robis liTonis dgarebis montaJi</t>
  </si>
  <si>
    <t>liTonis kvadratuli milebi 100X100X4mm</t>
  </si>
  <si>
    <t>samSeneblo nagvis gamotana sardafidan xeliT</t>
  </si>
  <si>
    <t>kibis monoliTuri rkina-betonis elementebis mowyoba</t>
  </si>
  <si>
    <r>
      <t>m</t>
    </r>
    <r>
      <rPr>
        <b/>
        <vertAlign val="superscript"/>
        <sz val="10"/>
        <rFont val="AcadNusx"/>
      </rPr>
      <t>2</t>
    </r>
  </si>
  <si>
    <r>
      <t>K</t>
    </r>
    <r>
      <rPr>
        <b/>
        <sz val="10"/>
        <color theme="1"/>
        <rFont val="AcadNusx"/>
      </rPr>
      <t>m</t>
    </r>
    <r>
      <rPr>
        <b/>
        <vertAlign val="superscript"/>
        <sz val="10"/>
        <color theme="1"/>
        <rFont val="AcadNusx"/>
      </rPr>
      <t>2</t>
    </r>
  </si>
  <si>
    <t>კიბის ლითონის მოაჯირის მოწყობა</t>
  </si>
  <si>
    <t xml:space="preserve"> samSeneblo nagvis  დატვირთვა ხელით ავტომანქანაზე</t>
  </si>
  <si>
    <t xml:space="preserve"> samSeneblo nagvis   ტრანსპორტირება 25 კმ მანძილზე</t>
  </si>
  <si>
    <t>samSeneblo nagvis gamotana Senobidan xeliT</t>
  </si>
  <si>
    <t>aguris gadarCeva, gawmenda da dasawyobeba</t>
  </si>
  <si>
    <t>parketis  iatakis moxexva (ciklovka)</t>
  </si>
  <si>
    <t xml:space="preserve">parketis iatakis  galaqva sam pirad </t>
  </si>
  <si>
    <t>Weris damuSaveba da SeRebva emulsiuri saRebaviT</t>
  </si>
  <si>
    <t xml:space="preserve">ჭერზე დუბლიაჟის გაკვრა </t>
  </si>
  <si>
    <t>კედლებიდან ძველი შპალიერის მოძრობა</t>
  </si>
  <si>
    <t>Sida kedlebis damuSaveba da SeRebva mineraluri saRebaviT</t>
  </si>
  <si>
    <t xml:space="preserve">კიბის ლითონის მოაჯიrის მცირე რემონტი </t>
  </si>
  <si>
    <t xml:space="preserve">liTonis elementebis SeRebva 2-jer  </t>
  </si>
  <si>
    <t>damuSavebuli (erTi mxridan moxexili) bazaltis filebi40X40X3 sm</t>
  </si>
  <si>
    <t xml:space="preserve">arsebuli xis kibis safexurebis Sublis nawilobrivi Secvla </t>
  </si>
  <si>
    <t>ჰიდროიზოლაციის ფენის მოწყობა (გერმეტიული ნაკერებით)</t>
  </si>
  <si>
    <t>სახურავზე ამორტიზირებული ლითონის საფარის  დემონტაჟი</t>
  </si>
  <si>
    <t>fanjris axali liTonis gisosebis montaJi</t>
  </si>
  <si>
    <t xml:space="preserve">ღობის და ჭიშკრის ზედაპირის რესტავრაცია </t>
  </si>
  <si>
    <t xml:space="preserve">ღობის და ჭიშკრის ზედაპირის SeRebva 2-jer  </t>
  </si>
  <si>
    <t>ამორტიზირებული ფანჯრის ბლოკის მოხსნა</t>
  </si>
  <si>
    <t>kv.m.</t>
  </si>
  <si>
    <t xml:space="preserve">მარმარილოს კიბის გაწმენდა დანალექი ჭუჭყის ნადებისგან </t>
  </si>
  <si>
    <r>
      <t>მ</t>
    </r>
    <r>
      <rPr>
        <b/>
        <vertAlign val="superscript"/>
        <sz val="10"/>
        <rFont val="Sylfaen"/>
        <family val="1"/>
      </rPr>
      <t>2</t>
    </r>
  </si>
  <si>
    <r>
      <t xml:space="preserve">მონოლითური მოზაიკის იატაკის საფარის მოწყობა "ტერაცო" </t>
    </r>
    <r>
      <rPr>
        <b/>
        <sz val="10"/>
        <rFont val="AcadNusx"/>
      </rPr>
      <t>sisq. 30mm</t>
    </r>
  </si>
  <si>
    <t>მარმარილოს კიბის დაზიანებული ადგილების რესტავრაცია</t>
  </si>
  <si>
    <t>არსებული დეკორატიული კარების რესტავრაცია დაკარგული ფრაგმენტების აღდგენა</t>
  </si>
  <si>
    <t>garestavrirebuli დეკორატიული xis karis xelaxali montaJi (rkina-kaveuliT)</t>
  </si>
  <si>
    <t>fanjrebis Seminva minapaketiT</t>
  </si>
  <si>
    <t>minapaketi (kompleqti SuasadebiT)</t>
  </si>
  <si>
    <t xml:space="preserve">ახალი ხის ფანჯრის ბლოკის დამზადება და მონტაჟი (rkina-kaveuliT, Seminvis gareSe)  </t>
  </si>
  <si>
    <t>არსებული დეკორატიული  ხის კარებების დემონტაჟი (ჩარჩოებთან ერთად, შემდგომი რესტავრაციის მიზნით)</t>
  </si>
  <si>
    <t xml:space="preserve"> დეკორატიული  garestavrirebuli  xis  karis  momzadeba SesaRebad</t>
  </si>
  <si>
    <t xml:space="preserve"> დეკორატიული  garestavrirebuli xis  karis SeRebva </t>
  </si>
  <si>
    <t>ჭერის ზედაპირისა და ლითონის კოჭების გაწმენდა და დამუშავება ქვიშის ჭავლით რბილად ან ყინულის ჭავლით</t>
  </si>
  <si>
    <t xml:space="preserve">კედლების ზედაპირების ხელით გაწმენდა ცემენტის ნალესობისგან </t>
  </si>
  <si>
    <t>კედლების ზედაპირების გაწმენდა ხელით მარილებისგან (ჯაგრისებით) განსაკუთრებული სიფრთხილით (აგურის წყობა რომ არ დაზიანდეს)</t>
  </si>
  <si>
    <t>იატაკზე მოჭიმვის მოწყობა მეორე ფენა 60 მმ სისქით გათბობის სისტემის და იზოლაციის მოწყობის შემდეგ</t>
  </si>
  <si>
    <t>6,1</t>
  </si>
  <si>
    <t>6,2</t>
  </si>
  <si>
    <t>აგურის კედლების გალესვა კირის ხსნარით სანკვანძებში. ორი ფენა :1. ქვედა ფენა აგურის ზედაპირზე 10 მმ სისქის, ამაზე ზევიდან თხელი ფენა ზედაპირის გასწორებით</t>
  </si>
  <si>
    <t>ფანჯრის ფერდილების  და დახრილი რაფების დამუშავება და შელესვა კირის ბათქაშით, ორი ფენა :1. ქვედა ფენა აგურის ზედაპირზე 10 მმ სისქის, ამაზე ზევიდან თხელი ფენა ზედაპირის გასწორებით</t>
  </si>
  <si>
    <t xml:space="preserve">ხის fanjrebis demontaJi </t>
  </si>
  <si>
    <t xml:space="preserve">hidrosaizolacio fenilis mowyoba iatakebze </t>
  </si>
  <si>
    <t xml:space="preserve">ორი ღიობის ამოშენება აგურით </t>
  </si>
  <si>
    <t>ლითონის გისოსების დემონტაჟი</t>
  </si>
  <si>
    <t xml:space="preserve">ფანჯრის რაფების პირვანდელ მდგომარეობაში დაბრუნება: ახალი აგურების მონგრევა </t>
  </si>
  <si>
    <t>ფანჯრის რაფების პირვანდელ მდგომარეობაში დაბრუნება:დახრილი ზედაპირის აღდგენა</t>
  </si>
  <si>
    <t>მოზაიკის იატაკისთვის გამყოფი ნაკერები/ ტიხრები: შუშის ზოლები, 30 მმ სიმაღლის, კანტზე დაყენებული, სიმაღლის დასაცავად. დერეფნის სიგრძეზე 12x დაყოფისთვის 16.8 გრძივი მ, ოთახებს შორის კარის ღიობებში, დერეფანსა და ოთახს შორის კარის ღიობებში და სადაც საჭიროა დამატებით</t>
  </si>
  <si>
    <r>
      <t xml:space="preserve">sankvanZis tixrebis mowyoba nestgamZle TabaSirmuyaos filebiT, qvabambis TboizolaciiT </t>
    </r>
    <r>
      <rPr>
        <b/>
        <sz val="9"/>
        <color indexed="8"/>
        <rFont val="Calibri"/>
        <family val="2"/>
        <charset val="204"/>
      </rPr>
      <t/>
    </r>
  </si>
  <si>
    <t>TabaSirmuyaos tixrebis damuSaveba da SeRebva wyalemulsiuri saRebaviT</t>
  </si>
  <si>
    <t>სანკვანძში აგურის კედლებთან მიდგმული, მსუბუქი კონსტრუქციის "კოლოფები" მილებისა და ჩასარეცხი ავზების მოსათავსებლად, სიმაღლე 120 სმ, სიღმე 20 სმ</t>
  </si>
  <si>
    <t xml:space="preserve"> "კოლოფები"-ს მოპირკეთება კაფელის ფილებით</t>
  </si>
  <si>
    <t>სარდაფის დერეფნის თაღოვანი ჭერის შელესვა კირის ფუძეზე ნალესობით</t>
  </si>
  <si>
    <t>აგურის ნაკერების შევსება სადაც საჭიროა</t>
  </si>
  <si>
    <t>კედლებში გამონგრეული აგურების წყობის აღდგენა</t>
  </si>
  <si>
    <t>ბრტყელი ჭერის სეგმენტის აღდგენა ქვემოდან" ქვაბამბით გავსება ხის კოჭებს შორის და თაბაშირ-მუყაოს ფილების აკვრა</t>
  </si>
  <si>
    <t>TabaSirmuyaos Weris damuSaveba da SeRebva wyalemulsiuri saRebaviT</t>
  </si>
  <si>
    <t>შეკიდული ჭერის მოწყობა  თაბაშირ-მუყაოს ფილებით კარკასის მოწყობით</t>
  </si>
  <si>
    <t>კედლების გალესვა გაჯით ყოფილ სანკვანძებში</t>
  </si>
  <si>
    <t>მარმარილოს კიბის დაცვის მიზნით შეფუთვა ერთი ფენა სქელი ცელოფანით და საფეხურებზე მყარი დაფების დაგება და დამაგრება.</t>
  </si>
  <si>
    <t>სამშებელო დაზიანებებისგან პარკეტის იატაკების დაფარვა ერთი ფენა სქელი ცელოფანით და ერთი ფენა მყარი ოსბ  დაფებით 0.5 მმ სისქის, სკოჩით გადაბმა.</t>
  </si>
  <si>
    <t>komp</t>
  </si>
  <si>
    <t xml:space="preserve">შიდა საინჟინრო  აღჭურვილობის დემონტაჟი: xelsabanebis  </t>
  </si>
  <si>
    <t xml:space="preserve">keramikuli filebis demontaJi kedlebidan </t>
  </si>
  <si>
    <t xml:space="preserve">თურქული ტუალეტის ნიჟარების ადგილას იატაკის აღდგენა ცემენტის ხსნარით </t>
  </si>
  <si>
    <t xml:space="preserve">keramikuli filebis demontaJi iatakidan </t>
  </si>
  <si>
    <t xml:space="preserve">შიდა საინჟინრო  აღჭურვილობის დემონტაჟი: Turquli jamebis da unitazebis </t>
  </si>
  <si>
    <t>Sida wyalgayvinilobis milebis demontaJi (d-20 - d-30 anis CaTvliT)</t>
  </si>
  <si>
    <t>grZ/m</t>
  </si>
  <si>
    <t>Sida kanalizaciis sistemis Tujis milebis demontaJi  (d-50-d-100 anis CaTvliT)</t>
  </si>
  <si>
    <t>სანკვანძის ოთახში ორი ფანჯრის ღიობის აღდგენა-ამოშენებული აგურების გისოსების  დემონტაჟი</t>
  </si>
  <si>
    <t>სანკვანძის ოთახში ორი ფანჯრის ღიობის აღდგენა-ამოშენებული minablokis demontaJi</t>
  </si>
  <si>
    <t>sankvanZSi Sekiduli Weris demontaJi</t>
  </si>
  <si>
    <r>
      <t>სანკვანძის ოთახში ორი ფანჯრის ღიობის აღდგენა-ამოშენებული აგურების ფრთხილად ამოღება და შენახვა სხვა ადგილებში ფასადის სარესტავრაციოდ.- 10</t>
    </r>
    <r>
      <rPr>
        <b/>
        <sz val="10"/>
        <rFont val="AcadNusx"/>
      </rPr>
      <t>m</t>
    </r>
    <r>
      <rPr>
        <b/>
        <sz val="10"/>
        <rFont val="Sylfaen"/>
        <family val="1"/>
        <charset val="204"/>
      </rPr>
      <t>2</t>
    </r>
  </si>
  <si>
    <t xml:space="preserve">კედლების გალესვა გაჯით </t>
  </si>
  <si>
    <t xml:space="preserve">ეზოს მხარეს მდებარე ოთახებში ჭერის ამორტიზირებული ლითონის პანელების ჩამოხსნა </t>
  </si>
  <si>
    <t>Sida kedlebis damuSaveba da SeRebva wyalemulsiuri saRebaviT</t>
  </si>
  <si>
    <t>TabaSirmuyaos Weris damuSaveba da SeRebva emulsiuri saRebaviT</t>
  </si>
  <si>
    <t>დერეფანში კარების ფერდილების შემოსვის პანელების და კანტების დემონტაჟი  (დე-ეს-პე პანელები და ხის კანტები)</t>
  </si>
  <si>
    <t>სადემონტაჟო სამუშაოები</t>
  </si>
  <si>
    <t>სარეაბილიტაციო სამუშაოები</t>
  </si>
  <si>
    <t>პორტიკის თავზე აივნის ამორტიზირებული  იატაკის საფარის აყრა</t>
  </si>
  <si>
    <t xml:space="preserve">ori fena hidrosaizolacio fenilis mowyoba </t>
  </si>
  <si>
    <t xml:space="preserve">mansardis sarTulze arsebuli asasvleli  xis kibis safexurebis nawilobrivi Secvla </t>
  </si>
  <si>
    <t>გრZ/მ</t>
  </si>
  <si>
    <t>ukana aivnis liTonis moajirebis demontaJi</t>
  </si>
  <si>
    <t xml:space="preserve">liTonis ukana aivnis  დემონტაჟი </t>
  </si>
  <si>
    <t xml:space="preserve">"კიბის ოთახში"  ჭერის ნაწილზე გაკრული ლითონის პანელების დემონტაჟი </t>
  </si>
  <si>
    <r>
      <rPr>
        <b/>
        <sz val="10"/>
        <rFont val="AcadNusx"/>
      </rPr>
      <t>"kibis oTaxSi</t>
    </r>
    <r>
      <rPr>
        <b/>
        <sz val="10"/>
        <rFont val="Sylfaen"/>
        <family val="1"/>
        <charset val="204"/>
      </rPr>
      <t>" შეკიდული ჭერის მოწყობა  თაბაშირ-მუყაოს ფილებით კარკასის მოწყობით</t>
    </r>
  </si>
  <si>
    <t>სამშენებელო დაზიანებებისგან პარკეტის იატაკების დაფარვა ერთი ფენა სქელი ცელოფანით და ერთი ფენამყარი დაფებით 0.5 მმ სისქის, სკოჩით გადაბმა.</t>
  </si>
  <si>
    <t xml:space="preserve">ჭერის და კედლების დამუშავება და შეღებვა წყალემულსიური საღებავით </t>
  </si>
  <si>
    <t xml:space="preserve">გუმბათისქვეშა მომრგვალებული კედლების და ჭერის ბათქაშის რემონტი ალაგ–ალაგ </t>
  </si>
  <si>
    <t xml:space="preserve">ალუმინის პანელების დემონტაჟი ოთახის ბრტყელი ჭერიდან,დერეფნის კედლებიდან და ჭერიდან. </t>
  </si>
  <si>
    <t>ოთახის და დერეფნის ჭერებზე თაბაშირმუყაოს პანელების გაკვრა,</t>
  </si>
  <si>
    <t>მანსარდის სათავსის ჭერის და კედლების თბოიზოლაცია: მაღალი სიმკვრივის ქვაბამბით</t>
  </si>
  <si>
    <t xml:space="preserve">mansardis oTaxSi tkeCiT mowyobili nalesi tixrebis demontaJi </t>
  </si>
  <si>
    <t>ficris iatakis mowyoba sisqiT 40mm</t>
  </si>
  <si>
    <t>მანსარდის ოთახის ფანჯრების ქვეშ კედლის მონაკვეთის თბოიზოლაცია მაღალი სიმკვრივის ქვა-ბამბით</t>
  </si>
  <si>
    <t>მანსარდის ოთახის ფანჯრების ქვეშ კედლის მონაკვეთის თაბაშირ-მუყაოს ფილებით შემოსვა</t>
  </si>
  <si>
    <t>მანსარდის ოთახის ფანჯრების ქვეშ კედლის მონაკვეთის თაბაშირ-მუყაოს ფილების damuSaveba da SeRebva wyalemulsiuri saRebaviT</t>
  </si>
  <si>
    <t>სხვენი და სახურავი:</t>
  </si>
  <si>
    <t xml:space="preserve"> ხის მოლარყვის მოწყობა</t>
  </si>
  <si>
    <t>სხვენში ამორტიზირებული ლითონის პანელების დემონტაჟი</t>
  </si>
  <si>
    <t>xis konstruqciebis cecxldacva da antiseptireba (moculoba aRebulia erTi mxridan)</t>
  </si>
  <si>
    <t>გრძ/მ.</t>
  </si>
  <si>
    <t>sawvimari feradi Tunuqis d-150 mili</t>
  </si>
  <si>
    <t>grZ.m</t>
  </si>
  <si>
    <t>feradi Tunuqis Zabri d-150 (mxatvruli)</t>
  </si>
  <si>
    <t>naWedi</t>
  </si>
  <si>
    <t xml:space="preserve">ახალი  wyalgamtari  milebis დამზადება და მოწყობა დაferili თუნუქით da 10 cali Zabri  </t>
  </si>
  <si>
    <t>თუნუქის ძველი wyalgamtari  milebis  დემონტაჟი (Sedis Zabrebis da liTonis samagrebis demontaJi)</t>
  </si>
  <si>
    <t>ფასადებზე ფანჯრის რაფების და კარნიზების დამცავი თუნუქის წინფრების დემონტაჟი და გამოცვლა.</t>
  </si>
  <si>
    <t xml:space="preserve">ფასადებზე ფანჯრის რაფების და კარნიზების თუნუქის წინფრების დემონტაჟი </t>
  </si>
  <si>
    <t xml:space="preserve">სხვენში არსებული გაუქმებული გათბობის მილების დემონტაჟი </t>
  </si>
  <si>
    <t>სხვენში არსებული რკინის ავზის demontaJi</t>
  </si>
  <si>
    <t>სახურავის ხის სანივნივე სისტემის გამაგრება</t>
  </si>
  <si>
    <t>ცალი</t>
  </si>
  <si>
    <t>სხვენის იატაკის ნაგვისგან გათავისუფლება</t>
  </si>
  <si>
    <t>უკანა ფასადის ცოკოლის ზედაპირიდან ნალესილობის მოცილება განსაკუთრებული სიბრთხილით ისე რომ აგურის წყობა არ დაზიანდეს</t>
  </si>
  <si>
    <t xml:space="preserve">ღობის რთულრელიეფიანი  კოლონების და პილასტრების frTxili gawmenda zedapiruli fenebisagan </t>
  </si>
  <si>
    <t>ღობის რთულრელიეფიანი  კოლონების და პილასტრების restavracia</t>
  </si>
  <si>
    <t>axali liTonis Weduri WiSkris montaJi</t>
  </si>
  <si>
    <t xml:space="preserve">axali liTonis Weduri WiSkris elementebis SeRebva 2-jer  </t>
  </si>
  <si>
    <t>ფასადებზე სხვადასხვა ადგილას დაზიანებული ან ამოვარდნილი ცალკეული აგურის გამოცვლა, ნაკერების აღდგენა</t>
  </si>
  <si>
    <t>k2 სართულზე უკანა ეზოს ფასადზე აივნის შველერების დემონტაჟის შემდეგ გამონგრეული  ბუდეების აღდგენა ფასადის აგურებით</t>
  </si>
  <si>
    <t>პირველი სართულიდან უკანა ეზოში ჩასასვლელი კიბის, მისი ბაქნის და სახურავის  დემონტაჟი</t>
  </si>
  <si>
    <t xml:space="preserve">ღია სანიაღვრე ცხაურების მოწყობა </t>
  </si>
  <si>
    <t xml:space="preserve">sardafSi Casasvleli kibis gadaxurvis demontaJi </t>
  </si>
  <si>
    <t>axali liTonis kibis montaJi (sayrden konstruqciasTan erTad)</t>
  </si>
  <si>
    <t>safex.</t>
  </si>
  <si>
    <t xml:space="preserve">kibis liTonis elementebis SeRebva 2-jer  </t>
  </si>
  <si>
    <t xml:space="preserve">liTonis Weduri winafra dekoratiuli svetebiT, gamWirvale gadaxurviT montaJi </t>
  </si>
  <si>
    <t>ლოკალური ხარჯთაღრიცხვა №14</t>
  </si>
  <si>
    <t>საქვაბის სამშენებლო სამუშაოები</t>
  </si>
  <si>
    <t>gruntis  damuSaveba xeliT</t>
  </si>
  <si>
    <r>
      <t>m</t>
    </r>
    <r>
      <rPr>
        <b/>
        <vertAlign val="superscript"/>
        <sz val="10"/>
        <rFont val="AcadNusx"/>
      </rPr>
      <t>3</t>
    </r>
  </si>
  <si>
    <r>
      <t xml:space="preserve">mon. rk/betonis lenturi saZirkvlebis  mowyoba bet. </t>
    </r>
    <r>
      <rPr>
        <b/>
        <sz val="10"/>
        <rFont val="Times New Roman"/>
        <family val="1"/>
        <charset val="204"/>
      </rPr>
      <t>B</t>
    </r>
    <r>
      <rPr>
        <b/>
        <sz val="10"/>
        <rFont val="AcadNusx"/>
      </rPr>
      <t>25</t>
    </r>
  </si>
  <si>
    <r>
      <rPr>
        <b/>
        <sz val="10"/>
        <rFont val="Times New Roman"/>
        <family val="1"/>
        <charset val="204"/>
      </rPr>
      <t>A500c</t>
    </r>
    <r>
      <rPr>
        <b/>
        <sz val="10"/>
        <rFont val="AcadNusx"/>
      </rPr>
      <t xml:space="preserve"> klasis armatura</t>
    </r>
  </si>
  <si>
    <t xml:space="preserve"> gruntis ukuCayra xeliT</t>
  </si>
  <si>
    <r>
      <t>betonis iatakis mowyoba</t>
    </r>
    <r>
      <rPr>
        <b/>
        <sz val="10"/>
        <rFont val="Times New Roman"/>
        <family val="1"/>
        <charset val="204"/>
      </rPr>
      <t xml:space="preserve"> B</t>
    </r>
    <r>
      <rPr>
        <b/>
        <sz val="10"/>
        <rFont val="AcadNusx"/>
      </rPr>
      <t>25  betoniT</t>
    </r>
  </si>
  <si>
    <r>
      <t>betonis iatakis armireba arm</t>
    </r>
    <r>
      <rPr>
        <b/>
        <sz val="10"/>
        <rFont val="Times New Roman"/>
        <family val="1"/>
        <charset val="204"/>
      </rPr>
      <t xml:space="preserve"> A500c</t>
    </r>
  </si>
  <si>
    <t xml:space="preserve"> liTonis  karebis  mowyoba </t>
  </si>
  <si>
    <t xml:space="preserve">jami </t>
  </si>
  <si>
    <t>ლოკალური ხარჯთაღრიცხვა№14</t>
  </si>
  <si>
    <t>saqvabis samSeneblo samuSaoebi</t>
  </si>
  <si>
    <t>მიწის დატვირთვა ხელით ავტომანქანაზე</t>
  </si>
  <si>
    <t>kedlebis wyoba wvrili betonis blokiT zomiT 19*19*39sm.</t>
  </si>
  <si>
    <t>kedlebis wyoba qarTuli aguriT  raSivkiT E</t>
  </si>
  <si>
    <r>
      <t>mon r/b sartyeli betoni</t>
    </r>
    <r>
      <rPr>
        <b/>
        <sz val="10"/>
        <rFont val="Times New Roman"/>
        <family val="1"/>
        <charset val="204"/>
      </rPr>
      <t xml:space="preserve"> B</t>
    </r>
    <r>
      <rPr>
        <b/>
        <sz val="10"/>
        <rFont val="AcadNusx"/>
      </rPr>
      <t>25</t>
    </r>
  </si>
  <si>
    <r>
      <rPr>
        <b/>
        <sz val="10"/>
        <rFont val="AcadNusx"/>
      </rPr>
      <t xml:space="preserve">armatura </t>
    </r>
    <r>
      <rPr>
        <b/>
        <sz val="10"/>
        <rFont val="Times New Roman"/>
        <family val="1"/>
        <charset val="204"/>
      </rPr>
      <t>A500C</t>
    </r>
  </si>
  <si>
    <r>
      <t xml:space="preserve">monoliTuri rk/betonis gularebis  mowyoba bet. </t>
    </r>
    <r>
      <rPr>
        <b/>
        <sz val="10"/>
        <rFont val="Times New Roman"/>
        <family val="1"/>
        <charset val="204"/>
      </rPr>
      <t>B</t>
    </r>
    <r>
      <rPr>
        <b/>
        <sz val="10"/>
        <rFont val="AcadNusx"/>
      </rPr>
      <t>25</t>
    </r>
  </si>
  <si>
    <t>liTonis karebis da cxauris   SeRebva zeTovani saRebaviT 2 jer</t>
  </si>
  <si>
    <t xml:space="preserve"> liTonis  cxaurebis  mowyoba </t>
  </si>
  <si>
    <r>
      <t xml:space="preserve">mon r/b gadaxurvis filis mowyoba betoni </t>
    </r>
    <r>
      <rPr>
        <b/>
        <sz val="10"/>
        <rFont val="Times New Roman"/>
        <family val="1"/>
        <charset val="204"/>
      </rPr>
      <t>B</t>
    </r>
    <r>
      <rPr>
        <b/>
        <sz val="10"/>
        <rFont val="AcadNusx"/>
      </rPr>
      <t>25</t>
    </r>
  </si>
  <si>
    <t>ბლოკის კედლების გალესვა შიგნიდან ქვიშა–ცემენტის ხსნარით</t>
  </si>
  <si>
    <t xml:space="preserve"> fasadis blokis kedlebis lesva 2 sm sisqiT qviSa-cementis xsnariT</t>
  </si>
  <si>
    <t>fasadis blokis kedlebis SefiTxvna, dagruntva da SeRebva maRali xarisxis saRebaviT 2 fena</t>
  </si>
  <si>
    <t>saxuravis hidroizolacia praimeriT</t>
  </si>
  <si>
    <t xml:space="preserve">saxuravze hidrosaizolacio masalis (linokromi) ori fenis gakvra (qveda fena+zeda fena qviSiani) </t>
  </si>
  <si>
    <t>4 sm sisqis mWimis mowyoba qviSa-cementis xsnariT</t>
  </si>
  <si>
    <t>liTonis xaraCoebis mowyoba da demontaJi</t>
  </si>
  <si>
    <t>damcavi badis mowyoba xaraCoze</t>
  </si>
  <si>
    <t>10 sm sisqis RorRis fenilis mowyoba xeliT da datkepna vibrokontaqtoriT</t>
  </si>
  <si>
    <t>ჭერის გალესვა  ქვიშა–ცემენტის ხსნარით</t>
  </si>
  <si>
    <t>ამორტიზირებული  ფანჯრის ბლოკის მოხსნა. 1. სართ.- 34 მ2, 2. სართ. -40 მ2, კიბის უჯრედი - 7.0 მ2, მანსარდა - 10 მ2</t>
  </si>
  <si>
    <t>2 ცალი  კარის ბლოკის მოხსნა სხვა ოთახში გადატანის მიზნით</t>
  </si>
  <si>
    <t xml:space="preserve">დემონტირებული  ხის კარის ბლოკის ხელახალი  მონტაჟი </t>
  </si>
  <si>
    <r>
      <t>ბეტონის მომზადების მოწყობა betoni</t>
    </r>
    <r>
      <rPr>
        <b/>
        <sz val="10"/>
        <color theme="1"/>
        <rFont val="Times New Roman"/>
        <family val="1"/>
      </rPr>
      <t xml:space="preserve"> B</t>
    </r>
    <r>
      <rPr>
        <b/>
        <sz val="10"/>
        <color theme="1"/>
        <rFont val="AcadNusx"/>
      </rPr>
      <t xml:space="preserve">-7,5 </t>
    </r>
  </si>
  <si>
    <t xml:space="preserve">saZirkvlis rkina-betonis filis konstruqciis mowyoba betoni  В-22.5 </t>
  </si>
  <si>
    <r>
      <t xml:space="preserve">tixrebis mowyoba ormagi TabaSirmuyaos filebiT </t>
    </r>
    <r>
      <rPr>
        <b/>
        <sz val="10"/>
        <color indexed="8"/>
        <rFont val="Arial"/>
        <family val="2"/>
        <charset val="204"/>
      </rPr>
      <t>W</t>
    </r>
    <r>
      <rPr>
        <b/>
        <sz val="10"/>
        <color indexed="8"/>
        <rFont val="AcadNusx"/>
      </rPr>
      <t xml:space="preserve"> 112</t>
    </r>
  </si>
  <si>
    <t>მიშენებული ლიფტის კოშკის სახურავის თბოიზოლაცია მაღალი სიმკვრივის ქვაბამბით, სისქე 20 სმ. (ინვალიდების ლიfტისათვის)</t>
  </si>
  <si>
    <t>ახალი, მეორე ფენ, შიდა ფანჯრების მონტაჟი რკინის პროფილებში მთავარ ფასადებზე, მხოლოდ მეორე სართულზე.14 ცალი</t>
  </si>
  <si>
    <t xml:space="preserve">მიშენებულ ნაწილში კაფესა და კიბე-ლიფტს შორის შემინული ტიხარი, რკინის ჩარჩოები,  ერთი კარით </t>
  </si>
  <si>
    <t>restavrirebuli xis fanjrebis  montaJi</t>
  </si>
  <si>
    <t xml:space="preserve">arsebuli xis fanjrebis  restavracia </t>
  </si>
  <si>
    <t>ხის  darabebis demontaJi (CarCoebTan erTad, dauzianeblad)</t>
  </si>
  <si>
    <t xml:space="preserve">არსებული ფანჯრის ხის დარაბების  რესტავრაცია, ხელსაწყოების გამოცვლა საჭირო შემთხვევაში </t>
  </si>
  <si>
    <t>restavrirebuli xis darabebis  montaJi</t>
  </si>
  <si>
    <t>ხის fanjrebis  demontaJi (CarCoebTan erTad, dauzianeblad)</t>
  </si>
  <si>
    <t>ხის ფანჯრების, ფერდილების, რაფების, დარაბების ყველა ზედაპირის  შეღებვა</t>
  </si>
  <si>
    <t>ხის ფანჯრების, ფერდილების, რაფების, დარაბების ყველა ზედაპირის მომზადება შესაღებად</t>
  </si>
  <si>
    <t>ფანჯრების მინებზე ულტრაიისფერი სხივების დამჭერი გამჭვირვალე ფირის გაკვრა</t>
  </si>
  <si>
    <t xml:space="preserve"> xis  karis  momzadeba SesaRebad</t>
  </si>
  <si>
    <t xml:space="preserve"> xis karis SeRebva  </t>
  </si>
  <si>
    <t>დმ2</t>
  </si>
  <si>
    <r>
      <t xml:space="preserve">wyalsadenis plastmasis milebis gayvana </t>
    </r>
    <r>
      <rPr>
        <b/>
        <sz val="10"/>
        <rFont val="Times New Roman"/>
        <family val="1"/>
        <charset val="204"/>
      </rPr>
      <t xml:space="preserve"> PN</t>
    </r>
    <r>
      <rPr>
        <b/>
        <sz val="10"/>
        <rFont val="AcadNusx"/>
      </rPr>
      <t xml:space="preserve">20 d=20*2,9 mm </t>
    </r>
  </si>
  <si>
    <t>samkapi 32*32*32</t>
  </si>
  <si>
    <t>samkapi 25*25*25</t>
  </si>
  <si>
    <r>
      <t>muxli d=32 90</t>
    </r>
    <r>
      <rPr>
        <b/>
        <sz val="10"/>
        <rFont val="Calibri"/>
        <family val="2"/>
        <charset val="204"/>
      </rPr>
      <t>°</t>
    </r>
  </si>
  <si>
    <r>
      <t>muxli d=25 90</t>
    </r>
    <r>
      <rPr>
        <b/>
        <sz val="10"/>
        <rFont val="Calibri"/>
        <family val="2"/>
        <charset val="204"/>
      </rPr>
      <t>°</t>
    </r>
  </si>
  <si>
    <r>
      <t>muxli d=20 90</t>
    </r>
    <r>
      <rPr>
        <b/>
        <sz val="10"/>
        <rFont val="Calibri"/>
        <family val="2"/>
        <charset val="204"/>
      </rPr>
      <t>°</t>
    </r>
  </si>
  <si>
    <t>plastmasis gadamyvani 32*25</t>
  </si>
  <si>
    <t>plastmasis gadamyvani 25*20</t>
  </si>
  <si>
    <t>kompl</t>
  </si>
  <si>
    <t>pisuaris montaJi</t>
  </si>
  <si>
    <t xml:space="preserve"> jami:</t>
  </si>
  <si>
    <t>kabelebi</t>
  </si>
  <si>
    <t xml:space="preserve">avtomati 25a 3 polusa </t>
  </si>
  <si>
    <t>karada g/m 4X18 modulze Rirebuleba</t>
  </si>
  <si>
    <t>sanaTebi</t>
  </si>
  <si>
    <t xml:space="preserve"> furnitura</t>
  </si>
  <si>
    <t>CamrTvelebis montaJi erklaviSianis</t>
  </si>
  <si>
    <t>erklaviSiani CamrTvelebis Rirebuleba</t>
  </si>
  <si>
    <t>CamrTvelebis montaJi orklaviSianis</t>
  </si>
  <si>
    <t>orklaviSiani CamrTvelebis Rirebuleba</t>
  </si>
  <si>
    <t>gadamrTvelebis montaJi erTklaviSianis</t>
  </si>
  <si>
    <t>erTklaviSiani gadamrTvelebis Rirebuleba</t>
  </si>
  <si>
    <t>gadamrTvelebis montaJi orklaviSianis</t>
  </si>
  <si>
    <t>orklaviSiani gadamrTvelebis Rirebuleba</t>
  </si>
  <si>
    <t>saStefselo rozetebis montaJi damiwebis kontaqtiT</t>
  </si>
  <si>
    <t>saStefselo rozetebis damiwebis kontaqtiT Rirebuleba</t>
  </si>
  <si>
    <t>samontaJo masala</t>
  </si>
  <si>
    <t>plastmasis sainstalacio mili Ø20mm</t>
  </si>
  <si>
    <t>damiweba</t>
  </si>
  <si>
    <t xml:space="preserve">               Sida wyalsaden-kanalizacia </t>
  </si>
  <si>
    <r>
      <t xml:space="preserve">wyalsadenis plastmasis milebis gayvana  </t>
    </r>
    <r>
      <rPr>
        <b/>
        <sz val="10"/>
        <rFont val="AcadNusx"/>
      </rPr>
      <t xml:space="preserve">d=50 mm </t>
    </r>
  </si>
  <si>
    <r>
      <t xml:space="preserve">wyalsadenis plastmasis milebis gayvana  </t>
    </r>
    <r>
      <rPr>
        <b/>
        <sz val="10"/>
        <rFont val="Times New Roman"/>
        <family val="1"/>
        <charset val="204"/>
      </rPr>
      <t xml:space="preserve"> </t>
    </r>
    <r>
      <rPr>
        <b/>
        <sz val="10"/>
        <rFont val="AcadNusx"/>
      </rPr>
      <t xml:space="preserve">d=32 mm </t>
    </r>
  </si>
  <si>
    <r>
      <t xml:space="preserve">wyalsadenis plastmasis milebis gayvana  </t>
    </r>
    <r>
      <rPr>
        <b/>
        <sz val="10"/>
        <rFont val="Times New Roman"/>
        <family val="1"/>
        <charset val="204"/>
      </rPr>
      <t>PN</t>
    </r>
    <r>
      <rPr>
        <b/>
        <sz val="10"/>
        <rFont val="AcadNusx"/>
      </rPr>
      <t xml:space="preserve">20 d=25 mm </t>
    </r>
  </si>
  <si>
    <t xml:space="preserve">ventilebis mowyoba d=32mm </t>
  </si>
  <si>
    <t xml:space="preserve"> ventilebis mowyoba d=50mm </t>
  </si>
  <si>
    <t>samkapi 50*50*50</t>
  </si>
  <si>
    <t>plastmasis gadamyvani 50*32</t>
  </si>
  <si>
    <t>plastmasis garcma  d=180 mm</t>
  </si>
  <si>
    <t>Stuceri-gadamyvani d=20 mm</t>
  </si>
  <si>
    <t xml:space="preserve">civi da cxeli wylis Semrevi xelsabanisTvis </t>
  </si>
  <si>
    <t xml:space="preserve">trapi d=50 </t>
  </si>
  <si>
    <t xml:space="preserve"> xelsabanis sifoniT montaJi (unarSezRudulebis) </t>
  </si>
  <si>
    <t xml:space="preserve"> unitazis Camrecxi avziT da gofreTi montaJi (unarSezRudulebis) </t>
  </si>
  <si>
    <r>
      <t>m</t>
    </r>
    <r>
      <rPr>
        <b/>
        <vertAlign val="superscript"/>
        <sz val="11"/>
        <rFont val="AcadNusx"/>
      </rPr>
      <t>3</t>
    </r>
  </si>
  <si>
    <t>tranSeas Sevseba wvrilmarcvlovani xreSiT</t>
  </si>
  <si>
    <t>Wis rk/betonis Ziri d=1,0m</t>
  </si>
  <si>
    <t>rk/betonis Wis saxuravi betonis CarCoTi Tujis TavsaxuriT</t>
  </si>
  <si>
    <t>anakrebi rk/betonis rgolebi  d=1000mm</t>
  </si>
  <si>
    <t xml:space="preserve">qviSis baliSis mowyoba </t>
  </si>
  <si>
    <t>tranSeas gaTxra eqskavatoriT</t>
  </si>
  <si>
    <t>Wis rk/betonis Ziri d=1,0m V=0,15 m3</t>
  </si>
  <si>
    <t>rk/betonis Wis saxuravi betonis CarCoTi Tujis TavsaxuriT 1,2X1,2 V=0,22 m3</t>
  </si>
  <si>
    <t>anakrebi rk/betonis rgolebi  d=1000mm h=1m V=0,25m3</t>
  </si>
  <si>
    <t xml:space="preserve">wyalsadenis Wis mowyoba r/betonis rgolebiT </t>
  </si>
  <si>
    <t xml:space="preserve">plastmasis  sqelkedliani wyalsadenis milebis Cadeba TxrilSi d=20mm </t>
  </si>
  <si>
    <t xml:space="preserve">               gare wyalsadeni </t>
  </si>
  <si>
    <t>შიდა წყალსადენი და კანალიზაცია</t>
  </si>
  <si>
    <t>გარე წყალსადენი</t>
  </si>
  <si>
    <t>ძველი ავეჯის დაშლა, რესტავრაცია, დაკარგული ფრაგმენტების აღდგენა, დამუშავება და საჭირო შემთხვევაში ხელსაწყოების შეცვლა,შემდგომი აწყობით</t>
  </si>
  <si>
    <t xml:space="preserve">              ელ.სამონტაჟო სამუშაოები</t>
  </si>
  <si>
    <r>
      <t xml:space="preserve">cecxlgamZle saxanZro signalizaciis kabeli </t>
    </r>
    <r>
      <rPr>
        <b/>
        <sz val="10"/>
        <rFont val="Times New Roman"/>
        <family val="1"/>
        <charset val="204"/>
      </rPr>
      <t xml:space="preserve"> </t>
    </r>
    <r>
      <rPr>
        <b/>
        <sz val="10"/>
        <rFont val="AcadNusx"/>
      </rPr>
      <t>2X2X0,8 montaJi</t>
    </r>
  </si>
  <si>
    <r>
      <t>qselis kabeli U</t>
    </r>
    <r>
      <rPr>
        <b/>
        <sz val="10"/>
        <rFont val="Arial"/>
        <family val="2"/>
      </rPr>
      <t xml:space="preserve">FTP-5E  </t>
    </r>
  </si>
  <si>
    <t xml:space="preserve"> sakabelo arxi 100X60mm </t>
  </si>
  <si>
    <t>plastmasis myari sainstalacio mili Ø16mm</t>
  </si>
  <si>
    <t>plastmasis myari sainstalacio mili Ø20mm</t>
  </si>
  <si>
    <t>milis damWeri 16mm</t>
  </si>
  <si>
    <t>milis damWeri 20mm</t>
  </si>
  <si>
    <t>dubel-Surupi</t>
  </si>
  <si>
    <t>კაბელის შემკვრელი თეთრი L=190mm 4.8mm</t>
  </si>
  <si>
    <t>შემკვრელის დამჭერი ბეტონის დიდი (უნაგირი)</t>
  </si>
  <si>
    <t>damiwebis Rero spilenZis l=1,5m d=18mm</t>
  </si>
  <si>
    <t>დამიწების Reroze გლინულას სამაგრი 8-10მმ</t>
  </si>
  <si>
    <t>damiwebis glinula d=8mm spilenZis</t>
  </si>
  <si>
    <t>damiwebis glinula  d=8mm spilenZis</t>
  </si>
  <si>
    <t>damiwebis salte  30X3,5 galvanizebuli</t>
  </si>
  <si>
    <t>დამიწების გლინულას gadasabmeli 8-10მმ</t>
  </si>
  <si>
    <t xml:space="preserve">samisamarTo sirena-strobiT </t>
  </si>
  <si>
    <r>
      <t>kvebis bloki akumulatoriT 2X</t>
    </r>
    <r>
      <rPr>
        <b/>
        <sz val="10"/>
        <rFont val="Times New Roman"/>
        <family val="1"/>
        <charset val="204"/>
      </rPr>
      <t>12V/7Ah</t>
    </r>
  </si>
  <si>
    <r>
      <t>kvebis  bloki akumulatoriT 2X</t>
    </r>
    <r>
      <rPr>
        <sz val="10"/>
        <rFont val="Times New Roman"/>
        <family val="1"/>
      </rPr>
      <t>12V/7Ah</t>
    </r>
  </si>
  <si>
    <r>
      <t xml:space="preserve">internet qselis rozeti </t>
    </r>
    <r>
      <rPr>
        <sz val="10"/>
        <rFont val="Arial"/>
        <family val="2"/>
        <charset val="204"/>
      </rPr>
      <t>RJ</t>
    </r>
    <r>
      <rPr>
        <sz val="10"/>
        <rFont val="AcadNusx"/>
      </rPr>
      <t>-45 1 budiani</t>
    </r>
  </si>
  <si>
    <t>კომპ.</t>
  </si>
  <si>
    <t xml:space="preserve">             susti denebi</t>
  </si>
  <si>
    <t>ლოკალური ხარჯთაღრიცხვა №15</t>
  </si>
  <si>
    <t>სუსტი დენები</t>
  </si>
  <si>
    <t>ლოკალური ხარჯთაღრიცხვა№15</t>
  </si>
  <si>
    <r>
      <t xml:space="preserve">internet qselis rozeti </t>
    </r>
    <r>
      <rPr>
        <b/>
        <sz val="10"/>
        <rFont val="Arial"/>
        <family val="2"/>
      </rPr>
      <t>RJ</t>
    </r>
    <r>
      <rPr>
        <b/>
        <sz val="10"/>
        <rFont val="AcadNusx"/>
      </rPr>
      <t>-45 1 budiani (მე-6 კატეგორია)</t>
    </r>
  </si>
  <si>
    <r>
      <t xml:space="preserve">internet qselis rozeti </t>
    </r>
    <r>
      <rPr>
        <b/>
        <sz val="10"/>
        <rFont val="Arial"/>
        <family val="2"/>
      </rPr>
      <t>RJ</t>
    </r>
    <r>
      <rPr>
        <b/>
        <sz val="10"/>
        <rFont val="AcadNusx"/>
      </rPr>
      <t>-45 2 budiani (მე-6 კატეგორია)</t>
    </r>
  </si>
  <si>
    <r>
      <t xml:space="preserve">internet qselis rozeti </t>
    </r>
    <r>
      <rPr>
        <sz val="10"/>
        <rFont val="Arial"/>
        <family val="2"/>
        <charset val="204"/>
      </rPr>
      <t>RJ</t>
    </r>
    <r>
      <rPr>
        <sz val="10"/>
        <rFont val="AcadNusx"/>
      </rPr>
      <t>-45 2 budiani</t>
    </r>
  </si>
  <si>
    <t>ტელეფ. (კომპიუტ) პანელი 2-იანი</t>
  </si>
  <si>
    <t xml:space="preserve">ტელეფ. (კომპიუტ) პანელი 1-იანი </t>
  </si>
  <si>
    <t>iatakis samontaJo yuTi  9 modulze</t>
  </si>
  <si>
    <r>
      <t>samisamarTo saxanZro sakontrolo paneli 2</t>
    </r>
    <r>
      <rPr>
        <b/>
        <sz val="10"/>
        <rFont val="Times New Roman"/>
        <family val="1"/>
        <charset val="204"/>
      </rPr>
      <t xml:space="preserve"> LOOP</t>
    </r>
  </si>
  <si>
    <r>
      <t>samisamarTo saxanZro sakontrolo paneli 2</t>
    </r>
    <r>
      <rPr>
        <sz val="10"/>
        <rFont val="Times New Roman"/>
        <family val="1"/>
      </rPr>
      <t xml:space="preserve"> LOOP</t>
    </r>
  </si>
  <si>
    <t>kombinirebuli mauwyebeli</t>
  </si>
  <si>
    <t>mauwyeblis Ziri</t>
  </si>
  <si>
    <t xml:space="preserve">saxanZro sagangaSo Rilaki </t>
  </si>
  <si>
    <t xml:space="preserve">samisamarTo strob-sirena </t>
  </si>
  <si>
    <t>strob-sirenis Ziri</t>
  </si>
  <si>
    <r>
      <rPr>
        <b/>
        <sz val="10"/>
        <color theme="1"/>
        <rFont val="Times New Roman"/>
        <family val="1"/>
      </rPr>
      <t xml:space="preserve">MDB+ DB0 </t>
    </r>
    <r>
      <rPr>
        <b/>
        <sz val="10"/>
        <color theme="1"/>
        <rFont val="AcadNusx"/>
      </rPr>
      <t xml:space="preserve"> გამანაწილებელი ფარი</t>
    </r>
  </si>
  <si>
    <t>გამთიშველი სამპოლუსა 100ა</t>
  </si>
  <si>
    <t>ავტომატური ამომრთველი 20ა 1 პოლუსა</t>
  </si>
  <si>
    <t>ავტომატური ამომრთველი 10ა 1 პოლუსა</t>
  </si>
  <si>
    <t>ავტომატური ამომრთველი 25ა 3 პოლუსა</t>
  </si>
  <si>
    <t>დიფ რელე ავტომატის ფუნქციით 20ა</t>
  </si>
  <si>
    <t>დიფ რელე ავტომატის ფუნქციით 40ა</t>
  </si>
  <si>
    <t>დასაპარალელებელი სალტე 63ა 3 პოლუსა</t>
  </si>
  <si>
    <t>გამანაწილებელი ფარის უკანა მხარე IP30 800/1560/262</t>
  </si>
  <si>
    <t>ავტომატური ამომრთველი 63ა I გაბარიტი 36kA</t>
  </si>
  <si>
    <t>ავტომატური ამომრთველი 100ა I გაბარიტი 36kA</t>
  </si>
  <si>
    <t>ავტომატური ამომრთველი 25ა I გაბარიტი 36kA</t>
  </si>
  <si>
    <t>ავტომატური ამომრთველი 200ა II გაბარიტი 36kA</t>
  </si>
  <si>
    <t>გამანაწილებელი ფარის ზედა/ქვედა პანელი ამოჭრილი 800 IP30</t>
  </si>
  <si>
    <t>გამანაწილებელი ფარის ზედა/ქვედა პანელის საფარი ფ3ა-სათვის 800 IP30</t>
  </si>
  <si>
    <t>გამანაწილებელი ფარის გვერდები MSW-სათვის 1500 P30</t>
  </si>
  <si>
    <t>კარები 800/1500</t>
  </si>
  <si>
    <t>DIN სალტე დამოკლებული 800</t>
  </si>
  <si>
    <t>სამაგრი</t>
  </si>
  <si>
    <t>სამონტაჟო დაფა უნივერსალური 800/180</t>
  </si>
  <si>
    <t>სამონტაჟო დაფა უნივერსალური 800/80</t>
  </si>
  <si>
    <t>გამანაწილებელი კლემა 250ა</t>
  </si>
  <si>
    <t>ნეიტრალი დამიწების კლემა 1მ</t>
  </si>
  <si>
    <t>ნეიტრალი დამიწების კლემის გადამყვანი</t>
  </si>
  <si>
    <t>კაბელის ბოლო 95მ10 ავტომატისათვის</t>
  </si>
  <si>
    <t>საფარი 45მმ ამოჭრილით ავტომატისათვის</t>
  </si>
  <si>
    <t>საფარი 800/100</t>
  </si>
  <si>
    <t>საფარი 800/250</t>
  </si>
  <si>
    <t>საფარი 800/200</t>
  </si>
  <si>
    <t>დნ. მცველის ამომრთველიანი ბუდე 100A-მდე</t>
  </si>
  <si>
    <t>დნობადი მცველი 125ა</t>
  </si>
  <si>
    <t>B კლასის გადაძაბვიდან და I,II,III,IV კლასი მეხისგან დაცვა, 35kA</t>
  </si>
  <si>
    <t>ფარის მაკომპლექტებლები</t>
  </si>
  <si>
    <t xml:space="preserve">  DB1  გამანაწილებელი ფარი</t>
  </si>
  <si>
    <t>ავტომატური ამომრთველი 16ა 3 პოლუსა</t>
  </si>
  <si>
    <t>კარადა გ/მ 3x24 რიგი 72 ადგილი</t>
  </si>
  <si>
    <t>C კლასის გადაძაბვიდან და III,IV კლასი მეხისგან დაცვა 20kA, 280V</t>
  </si>
  <si>
    <t xml:space="preserve">  DB2 გამანაწილებელი ფარი</t>
  </si>
  <si>
    <t>გამთიშველი სამპოლუსა 63ა</t>
  </si>
  <si>
    <t>კარადა შ/მ (რკინის კარით) 3 რიგი, (36+6) ადგ</t>
  </si>
  <si>
    <t xml:space="preserve">  DB3  გამანაწილებელი ფარი</t>
  </si>
  <si>
    <t>გამთიშველი სამპოლუსა 25ა</t>
  </si>
  <si>
    <t>კარადა შ\მ  1 რიგი 12 ავტ</t>
  </si>
  <si>
    <t xml:space="preserve">avtomati 16a 3 polusa </t>
  </si>
  <si>
    <t xml:space="preserve">avtomati 20a 1 polusa </t>
  </si>
  <si>
    <t xml:space="preserve">avtomati 10a 1 polusa </t>
  </si>
  <si>
    <t>ავტომატური ამომრთველი 100ა I გაბარიტი 36kA36kA</t>
  </si>
  <si>
    <t>სანათი (ტიპი 1)</t>
  </si>
  <si>
    <t>სანათი (ტიპი2)</t>
  </si>
  <si>
    <t>სანათი (ტიპი 3)</t>
  </si>
  <si>
    <t>სანათი (ტიპი4)</t>
  </si>
  <si>
    <t>სანათი (ტიპი5)</t>
  </si>
  <si>
    <t>სანათი (ტიპი6)</t>
  </si>
  <si>
    <t xml:space="preserve"> sanaTebis montaJi </t>
  </si>
  <si>
    <t>asfaltis safaris ayra sisq. 7sm</t>
  </si>
  <si>
    <t>safaris mowyoba erTfeniani wvrilmarcvlovani asfaltobetonis cxeli nareviT sisqiT 10sm</t>
  </si>
  <si>
    <t>წვრილფრაქციული ღორღის ფენის მოწყობა - 10სმ.</t>
  </si>
  <si>
    <t>ზედმეტი გრუნტis   ტრანსპორტირება 25 კმ მანძილზე</t>
  </si>
  <si>
    <t xml:space="preserve"> ზედმეტი გრუნტis  დატვირთვა ხელით ავტომანქანაზე</t>
  </si>
  <si>
    <t xml:space="preserve">SeWra arsebul qselSi </t>
  </si>
  <si>
    <t>adgili</t>
  </si>
  <si>
    <t xml:space="preserve">plastmasis  sqelkedliani wyalsadenis milebis Cadeba TxrilSi d=90mm </t>
  </si>
  <si>
    <t xml:space="preserve">plastmasis  sqelkedliani wyalsadenis milebis Cadeba TxrilSi d=63mm </t>
  </si>
  <si>
    <t xml:space="preserve">plastmasis  sqelkedliani wyalsadenis milebis Cadeba TxrilSi d=50mm </t>
  </si>
  <si>
    <t xml:space="preserve">plastmasis  sqelkedliani wyalsadenis milebis Cadeba TxrilSi d=25mm </t>
  </si>
  <si>
    <t>saxanZro hidrantis mowyoba</t>
  </si>
  <si>
    <t>saxanZro hidranti</t>
  </si>
  <si>
    <t>sarwyavi koveris mowyoba</t>
  </si>
  <si>
    <t>sarwyavi koveri</t>
  </si>
  <si>
    <t>polieTilenis quro d=90 mm</t>
  </si>
  <si>
    <t>polieTilenis quro d=63 mm</t>
  </si>
  <si>
    <t>polieTilenis quro d=50 mm</t>
  </si>
  <si>
    <t>polieTilenis muxli d=63 mm</t>
  </si>
  <si>
    <t>polieTilenis muxli d=50 mm</t>
  </si>
  <si>
    <t>polieTilenis samkapi 90*90*63</t>
  </si>
  <si>
    <t>polieTilenis samkapi 90*90*50</t>
  </si>
  <si>
    <t>polieTilenis samkapi 90*90*20</t>
  </si>
  <si>
    <t>sarwyavi onkanebis (kompleqtSi muxli da Stuceri) mowyoba</t>
  </si>
  <si>
    <t xml:space="preserve">polieTilenis urdulis mowyoba d=100mm </t>
  </si>
  <si>
    <t xml:space="preserve">polieTilenis urduli d=100mm </t>
  </si>
  <si>
    <t xml:space="preserve">adapteris mowyoba d=100mm </t>
  </si>
  <si>
    <t xml:space="preserve">adapteri d=100mm </t>
  </si>
  <si>
    <t>miltuCebis mowyoba d=100mm</t>
  </si>
  <si>
    <t>miltuCebi d=100mm</t>
  </si>
  <si>
    <t xml:space="preserve">               saniaRvre kanalizacia</t>
  </si>
  <si>
    <t>safaris zeda fenis mowyoba wvrilmarcvlovani asfaltbetonis cxeli nareviT  sisqiT 4 sm</t>
  </si>
  <si>
    <t xml:space="preserve">safaris qveda fenis mowyoba msxvil marcvlovani cxeli nareviT sisqiT 6 sm </t>
  </si>
  <si>
    <t xml:space="preserve">gruntis ukuCayra meqanizmiT </t>
  </si>
  <si>
    <r>
      <t xml:space="preserve">plastmasis  sakanalizacio gofrirebuli  milebis Cadeba TxrilSi d=100mm </t>
    </r>
    <r>
      <rPr>
        <b/>
        <sz val="10.5"/>
        <rFont val="Times New Roman"/>
        <family val="1"/>
        <charset val="204"/>
      </rPr>
      <t/>
    </r>
  </si>
  <si>
    <r>
      <t xml:space="preserve">plastmasis  sakanalizacio gofrirebuli  milebis Cadeba TxrilSi d=200mm </t>
    </r>
    <r>
      <rPr>
        <b/>
        <sz val="10.5"/>
        <rFont val="Times New Roman"/>
        <family val="1"/>
        <charset val="204"/>
      </rPr>
      <t/>
    </r>
  </si>
  <si>
    <r>
      <t xml:space="preserve">plastmasis  sakanalizacio gofrirebuli  milebis Cadeba TxrilSi d=300mm </t>
    </r>
    <r>
      <rPr>
        <b/>
        <sz val="10.5"/>
        <rFont val="Times New Roman"/>
        <family val="1"/>
        <charset val="204"/>
      </rPr>
      <t/>
    </r>
  </si>
  <si>
    <r>
      <t xml:space="preserve">plastmasis  sakanalizacio gofrirebuli  milebis Cadeba TxrilSi d=400mm </t>
    </r>
    <r>
      <rPr>
        <b/>
        <sz val="10.5"/>
        <rFont val="Times New Roman"/>
        <family val="1"/>
        <charset val="204"/>
      </rPr>
      <t/>
    </r>
  </si>
  <si>
    <t xml:space="preserve"> rk/betonis wvimmimRebi Webis mowyoba d=1.0m Tujis cxaurebiT - 3Wa </t>
  </si>
  <si>
    <t>plastmasis revizia d=100</t>
  </si>
  <si>
    <r>
      <t>kanalizaciis muxli d=100 45</t>
    </r>
    <r>
      <rPr>
        <b/>
        <sz val="10.5"/>
        <rFont val="Calibri"/>
        <family val="2"/>
        <charset val="204"/>
      </rPr>
      <t>º</t>
    </r>
  </si>
  <si>
    <t>rk/betonis Wis saxuravi betonis CarCoTi Tujis cxauriT</t>
  </si>
  <si>
    <t>kanalizaciis mili sqelkedliani d=100</t>
  </si>
  <si>
    <t>kanalizaciis mili sqelkedliani d=50</t>
  </si>
  <si>
    <t>kanalizacia</t>
  </si>
  <si>
    <r>
      <t>kanalizaciis samkapi 100X100X100 45</t>
    </r>
    <r>
      <rPr>
        <b/>
        <vertAlign val="superscript"/>
        <sz val="10.5"/>
        <rFont val="AcadNusx"/>
      </rPr>
      <t>0</t>
    </r>
    <r>
      <rPr>
        <b/>
        <sz val="10.5"/>
        <rFont val="AcadNusx"/>
      </rPr>
      <t xml:space="preserve"> </t>
    </r>
  </si>
  <si>
    <r>
      <t>kanalizaciis jvaredi 100X100 45</t>
    </r>
    <r>
      <rPr>
        <b/>
        <vertAlign val="superscript"/>
        <sz val="10.5"/>
        <rFont val="AcadNusx"/>
      </rPr>
      <t>0</t>
    </r>
    <r>
      <rPr>
        <b/>
        <sz val="10.5"/>
        <rFont val="AcadNusx"/>
      </rPr>
      <t xml:space="preserve"> </t>
    </r>
  </si>
  <si>
    <r>
      <t>kanalizaciis muxli d=100 135</t>
    </r>
    <r>
      <rPr>
        <b/>
        <vertAlign val="superscript"/>
        <sz val="10.5"/>
        <rFont val="AcadNusx"/>
      </rPr>
      <t>0</t>
    </r>
    <r>
      <rPr>
        <b/>
        <sz val="10.5"/>
        <rFont val="AcadNusx"/>
      </rPr>
      <t xml:space="preserve"> </t>
    </r>
  </si>
  <si>
    <r>
      <t>kanalizaciis muxli d=100 110</t>
    </r>
    <r>
      <rPr>
        <b/>
        <vertAlign val="superscript"/>
        <sz val="10.5"/>
        <rFont val="AcadNusx"/>
      </rPr>
      <t>0</t>
    </r>
    <r>
      <rPr>
        <b/>
        <sz val="10.5"/>
        <rFont val="AcadNusx"/>
      </rPr>
      <t xml:space="preserve"> </t>
    </r>
  </si>
  <si>
    <r>
      <t>gadamyvani 100X50</t>
    </r>
    <r>
      <rPr>
        <b/>
        <sz val="10.5"/>
        <rFont val="AcadNusx"/>
      </rPr>
      <t xml:space="preserve"> </t>
    </r>
  </si>
  <si>
    <t>kanalizaciis muxli d=50 mm</t>
  </si>
  <si>
    <t xml:space="preserve"> koveris mowyoba</t>
  </si>
  <si>
    <t xml:space="preserve"> koveris Rirebuleba</t>
  </si>
  <si>
    <t xml:space="preserve">trapi d=100 </t>
  </si>
  <si>
    <t>სამონტაჟო სამუშაოები</t>
  </si>
  <si>
    <t xml:space="preserve">ღობის და ჭიშკრის ზედაპირის SeRebva antikoroziuli laqiT 2-jer  </t>
  </si>
  <si>
    <t>ბორდიურების მოწყობა ფოლადის ფურცლოვანებით 10 მმ სისქით დ 20 სმ სიგანით</t>
  </si>
  <si>
    <t xml:space="preserve">10 sm sisqis qviSis fenilis mowyoba xeliT </t>
  </si>
  <si>
    <t xml:space="preserve">gazonis daTesva xeliT 5 სმ mcenareuli miwis SetaniT </t>
  </si>
  <si>
    <r>
      <t>მ</t>
    </r>
    <r>
      <rPr>
        <b/>
        <vertAlign val="superscript"/>
        <sz val="10"/>
        <rFont val="AcadNusx"/>
      </rPr>
      <t>2</t>
    </r>
  </si>
  <si>
    <t xml:space="preserve">მონოლითური რკინა–ბეტონის მრუდხაზოვანი  შადრევნის კონსტრუქციის მოწყობა (კედლები და ძირი) </t>
  </si>
  <si>
    <r>
      <t>Camketi urduli</t>
    </r>
    <r>
      <rPr>
        <b/>
        <sz val="10"/>
        <rFont val="Times New Roman"/>
        <family val="1"/>
        <charset val="204"/>
      </rPr>
      <t xml:space="preserve"> DN</t>
    </r>
    <r>
      <rPr>
        <b/>
        <sz val="10"/>
        <rFont val="AcadNusx"/>
      </rPr>
      <t xml:space="preserve">65 </t>
    </r>
  </si>
  <si>
    <r>
      <t>ukusarqveli</t>
    </r>
    <r>
      <rPr>
        <b/>
        <sz val="10"/>
        <rFont val="Times New Roman"/>
        <family val="1"/>
        <charset val="204"/>
      </rPr>
      <t xml:space="preserve"> DN</t>
    </r>
    <r>
      <rPr>
        <b/>
        <sz val="10"/>
        <rFont val="AcadNusx"/>
      </rPr>
      <t xml:space="preserve">65 </t>
    </r>
  </si>
  <si>
    <t xml:space="preserve">avtomaturi haergamSvebi </t>
  </si>
  <si>
    <t>kanalizaciis mili sqelkedliani d=150</t>
  </si>
  <si>
    <t>minaboWkovani mili d=75mm</t>
  </si>
  <si>
    <t>minaboWkovani mili d=63mm</t>
  </si>
  <si>
    <t>minaboWkovani mili d=50mm</t>
  </si>
  <si>
    <t>minaboWkovani mili d=40mm</t>
  </si>
  <si>
    <t>minaboWkovani  mili d=32mm</t>
  </si>
  <si>
    <t>minaboWkovani mili d=25mm</t>
  </si>
  <si>
    <t>minaboWkovani mili d=20mm</t>
  </si>
  <si>
    <t>plastmasis quroebis montaJi</t>
  </si>
  <si>
    <r>
      <rPr>
        <sz val="10"/>
        <rFont val="AcadNusx"/>
      </rPr>
      <t xml:space="preserve">quro </t>
    </r>
    <r>
      <rPr>
        <sz val="10"/>
        <rFont val="Arial"/>
        <family val="2"/>
        <charset val="204"/>
      </rPr>
      <t xml:space="preserve"> Ø75</t>
    </r>
  </si>
  <si>
    <r>
      <rPr>
        <sz val="10"/>
        <rFont val="AcadNusx"/>
      </rPr>
      <t xml:space="preserve">quro </t>
    </r>
    <r>
      <rPr>
        <sz val="10"/>
        <rFont val="Arial"/>
        <family val="2"/>
        <charset val="204"/>
      </rPr>
      <t xml:space="preserve"> Ø63</t>
    </r>
  </si>
  <si>
    <r>
      <rPr>
        <sz val="10"/>
        <rFont val="AcadNusx"/>
      </rPr>
      <t xml:space="preserve">quro </t>
    </r>
    <r>
      <rPr>
        <sz val="10"/>
        <rFont val="Arial"/>
        <family val="2"/>
        <charset val="204"/>
      </rPr>
      <t xml:space="preserve"> Ø50</t>
    </r>
  </si>
  <si>
    <r>
      <rPr>
        <sz val="10"/>
        <rFont val="AcadNusx"/>
      </rPr>
      <t xml:space="preserve">quro </t>
    </r>
    <r>
      <rPr>
        <sz val="10"/>
        <rFont val="Arial"/>
        <family val="2"/>
        <charset val="204"/>
      </rPr>
      <t xml:space="preserve"> Ø40</t>
    </r>
  </si>
  <si>
    <r>
      <rPr>
        <sz val="10"/>
        <rFont val="AcadNusx"/>
      </rPr>
      <t xml:space="preserve">quro </t>
    </r>
    <r>
      <rPr>
        <sz val="10"/>
        <rFont val="Arial"/>
        <family val="2"/>
        <charset val="204"/>
      </rPr>
      <t xml:space="preserve"> Ø32</t>
    </r>
  </si>
  <si>
    <r>
      <rPr>
        <sz val="10"/>
        <rFont val="AcadNusx"/>
      </rPr>
      <t xml:space="preserve">quro </t>
    </r>
    <r>
      <rPr>
        <sz val="10"/>
        <rFont val="Arial"/>
        <family val="2"/>
        <charset val="204"/>
      </rPr>
      <t xml:space="preserve"> Ø25</t>
    </r>
  </si>
  <si>
    <r>
      <rPr>
        <sz val="10"/>
        <rFont val="AcadNusx"/>
      </rPr>
      <t xml:space="preserve">quro </t>
    </r>
    <r>
      <rPr>
        <sz val="10"/>
        <rFont val="Arial"/>
        <family val="2"/>
        <charset val="204"/>
      </rPr>
      <t xml:space="preserve"> Ø20</t>
    </r>
  </si>
  <si>
    <t>plastmasis muxlebis montaJi</t>
  </si>
  <si>
    <t>milebis gadamyvanebis montaJi</t>
  </si>
  <si>
    <r>
      <t>T-</t>
    </r>
    <r>
      <rPr>
        <sz val="10"/>
        <rFont val="AcadNusx"/>
      </rPr>
      <t xml:space="preserve">gadamyvani  </t>
    </r>
    <r>
      <rPr>
        <sz val="10"/>
        <rFont val="Arial"/>
        <family val="2"/>
        <charset val="204"/>
      </rPr>
      <t>Ø40</t>
    </r>
  </si>
  <si>
    <r>
      <t>T-</t>
    </r>
    <r>
      <rPr>
        <sz val="10"/>
        <rFont val="AcadNusx"/>
      </rPr>
      <t xml:space="preserve">gadamyvani  </t>
    </r>
    <r>
      <rPr>
        <sz val="10"/>
        <rFont val="Arial"/>
        <family val="2"/>
        <charset val="204"/>
      </rPr>
      <t>Ø20</t>
    </r>
  </si>
  <si>
    <r>
      <t>T-</t>
    </r>
    <r>
      <rPr>
        <sz val="10"/>
        <rFont val="AcadNusx"/>
      </rPr>
      <t xml:space="preserve">gadamyvani  </t>
    </r>
    <r>
      <rPr>
        <sz val="10"/>
        <rFont val="Arial"/>
        <family val="2"/>
        <charset val="204"/>
      </rPr>
      <t>Ø75x50x75</t>
    </r>
  </si>
  <si>
    <r>
      <t>T-</t>
    </r>
    <r>
      <rPr>
        <sz val="10"/>
        <rFont val="AcadNusx"/>
      </rPr>
      <t xml:space="preserve">gadamyvani  </t>
    </r>
    <r>
      <rPr>
        <sz val="10"/>
        <rFont val="Arial"/>
        <family val="2"/>
        <charset val="204"/>
      </rPr>
      <t>Ø63x40x63</t>
    </r>
  </si>
  <si>
    <r>
      <t>T-</t>
    </r>
    <r>
      <rPr>
        <sz val="10"/>
        <rFont val="AcadNusx"/>
      </rPr>
      <t xml:space="preserve">gadamyvani  </t>
    </r>
    <r>
      <rPr>
        <sz val="10"/>
        <rFont val="Arial"/>
        <family val="2"/>
        <charset val="204"/>
      </rPr>
      <t>Ø63x20x63</t>
    </r>
  </si>
  <si>
    <r>
      <t>T-</t>
    </r>
    <r>
      <rPr>
        <sz val="10"/>
        <rFont val="AcadNusx"/>
      </rPr>
      <t xml:space="preserve">gadamyvani  </t>
    </r>
    <r>
      <rPr>
        <sz val="10"/>
        <rFont val="Arial"/>
        <family val="2"/>
        <charset val="204"/>
      </rPr>
      <t>Ø50x40x50</t>
    </r>
  </si>
  <si>
    <r>
      <t>T-</t>
    </r>
    <r>
      <rPr>
        <sz val="10"/>
        <rFont val="AcadNusx"/>
      </rPr>
      <t xml:space="preserve">gadamyvani  </t>
    </r>
    <r>
      <rPr>
        <sz val="10"/>
        <rFont val="Arial"/>
        <family val="2"/>
        <charset val="204"/>
      </rPr>
      <t>Ø40x32x40</t>
    </r>
  </si>
  <si>
    <r>
      <t>T-</t>
    </r>
    <r>
      <rPr>
        <sz val="10"/>
        <rFont val="AcadNusx"/>
      </rPr>
      <t xml:space="preserve">gadamyvani  </t>
    </r>
    <r>
      <rPr>
        <sz val="10"/>
        <rFont val="Arial"/>
        <family val="2"/>
        <charset val="204"/>
      </rPr>
      <t>Ø32x20x32</t>
    </r>
  </si>
  <si>
    <r>
      <t>T-</t>
    </r>
    <r>
      <rPr>
        <sz val="10"/>
        <rFont val="AcadNusx"/>
      </rPr>
      <t xml:space="preserve">gadamyvani  </t>
    </r>
    <r>
      <rPr>
        <sz val="10"/>
        <rFont val="Arial"/>
        <family val="2"/>
        <charset val="204"/>
      </rPr>
      <t>Ø25x20x25</t>
    </r>
  </si>
  <si>
    <r>
      <t>T-</t>
    </r>
    <r>
      <rPr>
        <sz val="10"/>
        <rFont val="AcadNusx"/>
      </rPr>
      <t xml:space="preserve">gadamyvani  </t>
    </r>
    <r>
      <rPr>
        <sz val="10"/>
        <rFont val="Arial"/>
        <family val="2"/>
        <charset val="204"/>
      </rPr>
      <t>Ø25x20x20</t>
    </r>
  </si>
  <si>
    <r>
      <t xml:space="preserve">gadamyvani  </t>
    </r>
    <r>
      <rPr>
        <sz val="10"/>
        <rFont val="Arial"/>
        <family val="2"/>
        <charset val="204"/>
      </rPr>
      <t>Ø75/63</t>
    </r>
  </si>
  <si>
    <r>
      <t xml:space="preserve">gadamyvani  </t>
    </r>
    <r>
      <rPr>
        <sz val="10"/>
        <rFont val="Arial"/>
        <family val="2"/>
        <charset val="204"/>
      </rPr>
      <t>Ø63/50</t>
    </r>
  </si>
  <si>
    <r>
      <t xml:space="preserve">gadamyvani  </t>
    </r>
    <r>
      <rPr>
        <sz val="10"/>
        <rFont val="Arial"/>
        <family val="2"/>
        <charset val="204"/>
      </rPr>
      <t>Ø50/40</t>
    </r>
  </si>
  <si>
    <r>
      <t xml:space="preserve">gadamyvani  </t>
    </r>
    <r>
      <rPr>
        <sz val="10"/>
        <rFont val="Arial"/>
        <family val="2"/>
        <charset val="204"/>
      </rPr>
      <t>Ø40/32</t>
    </r>
  </si>
  <si>
    <r>
      <t xml:space="preserve">gadamyvani  </t>
    </r>
    <r>
      <rPr>
        <sz val="10"/>
        <rFont val="Arial"/>
        <family val="2"/>
        <charset val="204"/>
      </rPr>
      <t>Ø40/25</t>
    </r>
  </si>
  <si>
    <r>
      <t xml:space="preserve">gadamyvani  </t>
    </r>
    <r>
      <rPr>
        <sz val="10"/>
        <rFont val="Arial"/>
        <family val="2"/>
        <charset val="204"/>
      </rPr>
      <t>Ø32/25</t>
    </r>
  </si>
  <si>
    <r>
      <t xml:space="preserve">gadamyvani radiat.   </t>
    </r>
    <r>
      <rPr>
        <sz val="10"/>
        <rFont val="Arial"/>
        <family val="2"/>
        <charset val="204"/>
      </rPr>
      <t xml:space="preserve">Ø20x½" </t>
    </r>
    <r>
      <rPr>
        <sz val="10"/>
        <rFont val="AcadNusx"/>
      </rPr>
      <t>gx</t>
    </r>
  </si>
  <si>
    <r>
      <t xml:space="preserve">Tboizolacia  </t>
    </r>
    <r>
      <rPr>
        <b/>
        <sz val="10"/>
        <rFont val="Arial"/>
        <family val="2"/>
      </rPr>
      <t>Ø42  δ=13mm</t>
    </r>
  </si>
  <si>
    <r>
      <t xml:space="preserve">Tboizolacia  </t>
    </r>
    <r>
      <rPr>
        <b/>
        <sz val="10"/>
        <rFont val="Arial"/>
        <family val="2"/>
      </rPr>
      <t>Ø48  δ=13mm</t>
    </r>
  </si>
  <si>
    <r>
      <t xml:space="preserve">Tboizolacia  </t>
    </r>
    <r>
      <rPr>
        <b/>
        <sz val="10"/>
        <rFont val="Arial"/>
        <family val="2"/>
      </rPr>
      <t>Ø64  δ=9mm</t>
    </r>
  </si>
  <si>
    <r>
      <t xml:space="preserve">Tboizolacia  </t>
    </r>
    <r>
      <rPr>
        <b/>
        <sz val="10"/>
        <rFont val="Arial"/>
        <family val="2"/>
      </rPr>
      <t>Ø76 δ=13mm</t>
    </r>
  </si>
  <si>
    <r>
      <t xml:space="preserve">seqciuri vertikaluri radiatori </t>
    </r>
    <r>
      <rPr>
        <b/>
        <sz val="10"/>
        <rFont val="Arial"/>
        <family val="2"/>
      </rPr>
      <t xml:space="preserve">multicolonna </t>
    </r>
    <r>
      <rPr>
        <b/>
        <sz val="10"/>
        <rFont val="AcadNusx"/>
      </rPr>
      <t xml:space="preserve"> sam rigiani</t>
    </r>
    <r>
      <rPr>
        <b/>
        <sz val="10"/>
        <rFont val="Arial"/>
        <family val="2"/>
      </rPr>
      <t xml:space="preserve"> </t>
    </r>
    <r>
      <rPr>
        <b/>
        <sz val="10"/>
        <rFont val="AcadNusx"/>
      </rPr>
      <t xml:space="preserve"> </t>
    </r>
    <r>
      <rPr>
        <b/>
        <sz val="10"/>
        <rFont val="Arial"/>
        <family val="2"/>
      </rPr>
      <t xml:space="preserve"> h=1500    n=32 </t>
    </r>
    <r>
      <rPr>
        <b/>
        <sz val="10"/>
        <rFont val="AcadNusx"/>
      </rPr>
      <t xml:space="preserve">seqcia   aqsesuarebiT                                                                                                                     </t>
    </r>
    <r>
      <rPr>
        <b/>
        <sz val="10"/>
        <rFont val="Arial"/>
        <family val="2"/>
      </rPr>
      <t xml:space="preserve"> </t>
    </r>
    <r>
      <rPr>
        <b/>
        <sz val="10"/>
        <rFont val="AcadMtavr"/>
      </rPr>
      <t xml:space="preserve">           </t>
    </r>
  </si>
  <si>
    <r>
      <t xml:space="preserve">seqciuri vertikaluri radiatori </t>
    </r>
    <r>
      <rPr>
        <b/>
        <sz val="10"/>
        <rFont val="Arial"/>
        <family val="2"/>
      </rPr>
      <t xml:space="preserve">multicolonna </t>
    </r>
    <r>
      <rPr>
        <b/>
        <sz val="10"/>
        <rFont val="AcadNusx"/>
      </rPr>
      <t xml:space="preserve"> sam rigiani</t>
    </r>
    <r>
      <rPr>
        <b/>
        <sz val="10"/>
        <rFont val="Arial"/>
        <family val="2"/>
      </rPr>
      <t xml:space="preserve"> </t>
    </r>
    <r>
      <rPr>
        <b/>
        <sz val="10"/>
        <rFont val="AcadNusx"/>
      </rPr>
      <t xml:space="preserve"> </t>
    </r>
    <r>
      <rPr>
        <b/>
        <sz val="10"/>
        <rFont val="Arial"/>
        <family val="2"/>
      </rPr>
      <t xml:space="preserve"> h=2500    n=16</t>
    </r>
    <r>
      <rPr>
        <b/>
        <sz val="10"/>
        <rFont val="AcadNusx"/>
      </rPr>
      <t xml:space="preserve">seqcia   aqsesuarebiT                                                                                                                     </t>
    </r>
    <r>
      <rPr>
        <b/>
        <sz val="10"/>
        <rFont val="Arial"/>
        <family val="2"/>
      </rPr>
      <t xml:space="preserve"> </t>
    </r>
    <r>
      <rPr>
        <b/>
        <sz val="10"/>
        <rFont val="AcadMtavr"/>
      </rPr>
      <t xml:space="preserve">           </t>
    </r>
  </si>
  <si>
    <r>
      <t xml:space="preserve">seqciuri vertikaluri radiatori </t>
    </r>
    <r>
      <rPr>
        <b/>
        <sz val="10"/>
        <rFont val="Arial"/>
        <family val="2"/>
      </rPr>
      <t xml:space="preserve">multicolonna </t>
    </r>
    <r>
      <rPr>
        <b/>
        <sz val="10"/>
        <rFont val="AcadNusx"/>
      </rPr>
      <t xml:space="preserve"> oTx rigiani</t>
    </r>
    <r>
      <rPr>
        <b/>
        <sz val="10"/>
        <rFont val="Arial"/>
        <family val="2"/>
      </rPr>
      <t xml:space="preserve"> </t>
    </r>
    <r>
      <rPr>
        <b/>
        <sz val="10"/>
        <rFont val="AcadNusx"/>
      </rPr>
      <t xml:space="preserve"> </t>
    </r>
    <r>
      <rPr>
        <b/>
        <sz val="10"/>
        <rFont val="Arial"/>
        <family val="2"/>
      </rPr>
      <t xml:space="preserve"> h=600     n=19 </t>
    </r>
    <r>
      <rPr>
        <b/>
        <sz val="10"/>
        <rFont val="AcadNusx"/>
      </rPr>
      <t xml:space="preserve">seqcia   aqsesuarebiT                                                                                                                     </t>
    </r>
    <r>
      <rPr>
        <b/>
        <sz val="10"/>
        <rFont val="Arial"/>
        <family val="2"/>
      </rPr>
      <t xml:space="preserve"> </t>
    </r>
    <r>
      <rPr>
        <b/>
        <sz val="10"/>
        <rFont val="AcadMtavr"/>
      </rPr>
      <t xml:space="preserve">           </t>
    </r>
  </si>
  <si>
    <r>
      <t xml:space="preserve">seqciuri vertikaluri radiatori </t>
    </r>
    <r>
      <rPr>
        <b/>
        <sz val="10"/>
        <rFont val="Arial"/>
        <family val="2"/>
      </rPr>
      <t xml:space="preserve">multicolonna </t>
    </r>
    <r>
      <rPr>
        <b/>
        <sz val="10"/>
        <rFont val="AcadNusx"/>
      </rPr>
      <t xml:space="preserve"> sam rigiani</t>
    </r>
    <r>
      <rPr>
        <b/>
        <sz val="10"/>
        <rFont val="Arial"/>
        <family val="2"/>
      </rPr>
      <t xml:space="preserve"> </t>
    </r>
    <r>
      <rPr>
        <b/>
        <sz val="10"/>
        <rFont val="AcadNusx"/>
      </rPr>
      <t xml:space="preserve"> </t>
    </r>
    <r>
      <rPr>
        <b/>
        <sz val="10"/>
        <rFont val="Arial"/>
        <family val="2"/>
      </rPr>
      <t xml:space="preserve"> h=600     n=31</t>
    </r>
    <r>
      <rPr>
        <b/>
        <sz val="10"/>
        <rFont val="AcadNusx"/>
      </rPr>
      <t xml:space="preserve">seqcia   aqsesuarebiT                                                                                                                     </t>
    </r>
    <r>
      <rPr>
        <b/>
        <sz val="10"/>
        <rFont val="Arial"/>
        <family val="2"/>
      </rPr>
      <t xml:space="preserve"> </t>
    </r>
    <r>
      <rPr>
        <b/>
        <sz val="10"/>
        <rFont val="AcadMtavr"/>
      </rPr>
      <t xml:space="preserve">           </t>
    </r>
  </si>
  <si>
    <r>
      <t xml:space="preserve">seqciuri vertikaluri radiatori </t>
    </r>
    <r>
      <rPr>
        <b/>
        <sz val="10"/>
        <rFont val="Arial"/>
        <family val="2"/>
      </rPr>
      <t xml:space="preserve">multicolonna </t>
    </r>
    <r>
      <rPr>
        <b/>
        <sz val="10"/>
        <rFont val="AcadNusx"/>
      </rPr>
      <t xml:space="preserve"> sam rigiani</t>
    </r>
    <r>
      <rPr>
        <b/>
        <sz val="10"/>
        <rFont val="Arial"/>
        <family val="2"/>
      </rPr>
      <t xml:space="preserve"> </t>
    </r>
    <r>
      <rPr>
        <b/>
        <sz val="10"/>
        <rFont val="AcadNusx"/>
      </rPr>
      <t xml:space="preserve"> </t>
    </r>
    <r>
      <rPr>
        <b/>
        <sz val="10"/>
        <rFont val="Arial"/>
        <family val="2"/>
      </rPr>
      <t xml:space="preserve"> h=600     n=26</t>
    </r>
    <r>
      <rPr>
        <b/>
        <sz val="10"/>
        <rFont val="AcadNusx"/>
      </rPr>
      <t xml:space="preserve">seqcia   aqsesuarebiT                                                                                                                     </t>
    </r>
    <r>
      <rPr>
        <b/>
        <sz val="10"/>
        <rFont val="Arial"/>
        <family val="2"/>
      </rPr>
      <t xml:space="preserve"> </t>
    </r>
    <r>
      <rPr>
        <b/>
        <sz val="10"/>
        <rFont val="AcadMtavr"/>
      </rPr>
      <t xml:space="preserve">           </t>
    </r>
  </si>
  <si>
    <r>
      <t xml:space="preserve">seqciuri vertikaluri radiatori </t>
    </r>
    <r>
      <rPr>
        <b/>
        <sz val="10"/>
        <rFont val="Arial"/>
        <family val="2"/>
      </rPr>
      <t xml:space="preserve">multicolonna </t>
    </r>
    <r>
      <rPr>
        <b/>
        <sz val="10"/>
        <rFont val="AcadNusx"/>
      </rPr>
      <t xml:space="preserve"> sam rigiani</t>
    </r>
    <r>
      <rPr>
        <b/>
        <sz val="10"/>
        <rFont val="Arial"/>
        <family val="2"/>
      </rPr>
      <t xml:space="preserve"> </t>
    </r>
    <r>
      <rPr>
        <b/>
        <sz val="10"/>
        <rFont val="AcadNusx"/>
      </rPr>
      <t xml:space="preserve"> </t>
    </r>
    <r>
      <rPr>
        <b/>
        <sz val="10"/>
        <rFont val="Arial"/>
        <family val="2"/>
      </rPr>
      <t xml:space="preserve"> h=600     n=28</t>
    </r>
    <r>
      <rPr>
        <b/>
        <sz val="10"/>
        <rFont val="AcadNusx"/>
      </rPr>
      <t xml:space="preserve">seqcia   aqsesuarebiT                                                                                                                     </t>
    </r>
    <r>
      <rPr>
        <b/>
        <sz val="10"/>
        <rFont val="Arial"/>
        <family val="2"/>
      </rPr>
      <t xml:space="preserve"> </t>
    </r>
    <r>
      <rPr>
        <b/>
        <sz val="10"/>
        <rFont val="AcadMtavr"/>
      </rPr>
      <t xml:space="preserve">           </t>
    </r>
  </si>
  <si>
    <r>
      <t xml:space="preserve">seqciuri vertikaluri radiatori </t>
    </r>
    <r>
      <rPr>
        <b/>
        <sz val="10"/>
        <rFont val="Arial"/>
        <family val="2"/>
      </rPr>
      <t xml:space="preserve">multicolonna </t>
    </r>
    <r>
      <rPr>
        <b/>
        <sz val="10"/>
        <rFont val="AcadNusx"/>
      </rPr>
      <t xml:space="preserve"> sam rigiani</t>
    </r>
    <r>
      <rPr>
        <b/>
        <sz val="10"/>
        <rFont val="Arial"/>
        <family val="2"/>
      </rPr>
      <t xml:space="preserve"> </t>
    </r>
    <r>
      <rPr>
        <b/>
        <sz val="10"/>
        <rFont val="AcadNusx"/>
      </rPr>
      <t xml:space="preserve"> </t>
    </r>
    <r>
      <rPr>
        <b/>
        <sz val="10"/>
        <rFont val="Arial"/>
        <family val="2"/>
      </rPr>
      <t xml:space="preserve"> h=600     n=27</t>
    </r>
    <r>
      <rPr>
        <b/>
        <sz val="10"/>
        <rFont val="AcadNusx"/>
      </rPr>
      <t xml:space="preserve">seqcia   aqsesuarebiT                                                                                                                     </t>
    </r>
    <r>
      <rPr>
        <b/>
        <sz val="10"/>
        <rFont val="Arial"/>
        <family val="2"/>
      </rPr>
      <t xml:space="preserve"> </t>
    </r>
    <r>
      <rPr>
        <b/>
        <sz val="10"/>
        <rFont val="AcadMtavr"/>
      </rPr>
      <t xml:space="preserve">           </t>
    </r>
  </si>
  <si>
    <r>
      <t xml:space="preserve">seqciuri vertikaluri radiatori </t>
    </r>
    <r>
      <rPr>
        <b/>
        <sz val="10"/>
        <rFont val="Arial"/>
        <family val="2"/>
      </rPr>
      <t xml:space="preserve">multicolonna </t>
    </r>
    <r>
      <rPr>
        <b/>
        <sz val="10"/>
        <rFont val="AcadNusx"/>
      </rPr>
      <t xml:space="preserve"> sam rigiani</t>
    </r>
    <r>
      <rPr>
        <b/>
        <sz val="10"/>
        <rFont val="Arial"/>
        <family val="2"/>
      </rPr>
      <t xml:space="preserve"> </t>
    </r>
    <r>
      <rPr>
        <b/>
        <sz val="10"/>
        <rFont val="AcadNusx"/>
      </rPr>
      <t xml:space="preserve"> </t>
    </r>
    <r>
      <rPr>
        <b/>
        <sz val="10"/>
        <rFont val="Arial"/>
        <family val="2"/>
      </rPr>
      <t xml:space="preserve"> h=600     n=24</t>
    </r>
    <r>
      <rPr>
        <b/>
        <sz val="10"/>
        <rFont val="AcadNusx"/>
      </rPr>
      <t xml:space="preserve">seqcia   aqsesuarebiT                                                                                                                     </t>
    </r>
    <r>
      <rPr>
        <b/>
        <sz val="10"/>
        <rFont val="Arial"/>
        <family val="2"/>
      </rPr>
      <t xml:space="preserve"> </t>
    </r>
    <r>
      <rPr>
        <b/>
        <sz val="10"/>
        <rFont val="AcadMtavr"/>
      </rPr>
      <t xml:space="preserve">           </t>
    </r>
  </si>
  <si>
    <r>
      <t xml:space="preserve">seqciuri vertikaluri radiatori </t>
    </r>
    <r>
      <rPr>
        <b/>
        <sz val="10"/>
        <rFont val="Arial"/>
        <family val="2"/>
      </rPr>
      <t xml:space="preserve">multicolonna </t>
    </r>
    <r>
      <rPr>
        <b/>
        <sz val="10"/>
        <rFont val="AcadNusx"/>
      </rPr>
      <t xml:space="preserve"> sam rigiani</t>
    </r>
    <r>
      <rPr>
        <b/>
        <sz val="10"/>
        <rFont val="Arial"/>
        <family val="2"/>
      </rPr>
      <t xml:space="preserve"> </t>
    </r>
    <r>
      <rPr>
        <b/>
        <sz val="10"/>
        <rFont val="AcadNusx"/>
      </rPr>
      <t xml:space="preserve"> </t>
    </r>
    <r>
      <rPr>
        <b/>
        <sz val="10"/>
        <rFont val="Arial"/>
        <family val="2"/>
      </rPr>
      <t xml:space="preserve"> h=600     n=20</t>
    </r>
    <r>
      <rPr>
        <b/>
        <sz val="10"/>
        <rFont val="AcadNusx"/>
      </rPr>
      <t xml:space="preserve">seqcia   aqsesuarebiT                                                                                                                     </t>
    </r>
    <r>
      <rPr>
        <b/>
        <sz val="10"/>
        <rFont val="Arial"/>
        <family val="2"/>
      </rPr>
      <t xml:space="preserve"> </t>
    </r>
    <r>
      <rPr>
        <b/>
        <sz val="10"/>
        <rFont val="AcadMtavr"/>
      </rPr>
      <t xml:space="preserve">           </t>
    </r>
  </si>
  <si>
    <r>
      <t xml:space="preserve">seqciuri vertikaluri radiatori </t>
    </r>
    <r>
      <rPr>
        <b/>
        <sz val="10"/>
        <rFont val="Arial"/>
        <family val="2"/>
      </rPr>
      <t xml:space="preserve">multicolonna </t>
    </r>
    <r>
      <rPr>
        <b/>
        <sz val="10"/>
        <rFont val="AcadNusx"/>
      </rPr>
      <t xml:space="preserve"> sam rigiani</t>
    </r>
    <r>
      <rPr>
        <b/>
        <sz val="10"/>
        <rFont val="Arial"/>
        <family val="2"/>
      </rPr>
      <t xml:space="preserve"> </t>
    </r>
    <r>
      <rPr>
        <b/>
        <sz val="10"/>
        <rFont val="AcadNusx"/>
      </rPr>
      <t xml:space="preserve"> </t>
    </r>
    <r>
      <rPr>
        <b/>
        <sz val="10"/>
        <rFont val="Arial"/>
        <family val="2"/>
      </rPr>
      <t xml:space="preserve"> h=400     n=26</t>
    </r>
    <r>
      <rPr>
        <b/>
        <sz val="10"/>
        <rFont val="AcadNusx"/>
      </rPr>
      <t xml:space="preserve">seqcia   aqsesuarebiT                                                                                                                     </t>
    </r>
    <r>
      <rPr>
        <b/>
        <sz val="10"/>
        <rFont val="Arial"/>
        <family val="2"/>
      </rPr>
      <t xml:space="preserve"> </t>
    </r>
    <r>
      <rPr>
        <b/>
        <sz val="10"/>
        <rFont val="AcadMtavr"/>
      </rPr>
      <t xml:space="preserve">           </t>
    </r>
  </si>
  <si>
    <r>
      <t xml:space="preserve">seqciuri vertikaluri radiatori </t>
    </r>
    <r>
      <rPr>
        <b/>
        <sz val="10"/>
        <rFont val="Arial"/>
        <family val="2"/>
      </rPr>
      <t xml:space="preserve">multicolonna </t>
    </r>
    <r>
      <rPr>
        <b/>
        <sz val="10"/>
        <rFont val="AcadNusx"/>
      </rPr>
      <t xml:space="preserve"> sam rigiani</t>
    </r>
    <r>
      <rPr>
        <b/>
        <sz val="10"/>
        <rFont val="Arial"/>
        <family val="2"/>
      </rPr>
      <t xml:space="preserve"> </t>
    </r>
    <r>
      <rPr>
        <b/>
        <sz val="10"/>
        <rFont val="AcadNusx"/>
      </rPr>
      <t xml:space="preserve"> </t>
    </r>
    <r>
      <rPr>
        <b/>
        <sz val="10"/>
        <rFont val="Arial"/>
        <family val="2"/>
      </rPr>
      <t xml:space="preserve"> h=400     n=31</t>
    </r>
    <r>
      <rPr>
        <b/>
        <sz val="10"/>
        <rFont val="AcadNusx"/>
      </rPr>
      <t xml:space="preserve">seqcia   aqsesuarebiT                                                                                                                     </t>
    </r>
    <r>
      <rPr>
        <b/>
        <sz val="10"/>
        <rFont val="Arial"/>
        <family val="2"/>
      </rPr>
      <t xml:space="preserve"> </t>
    </r>
    <r>
      <rPr>
        <b/>
        <sz val="10"/>
        <rFont val="AcadMtavr"/>
      </rPr>
      <t xml:space="preserve">           </t>
    </r>
  </si>
  <si>
    <r>
      <t xml:space="preserve">seqciuri vertikaluri radiatori </t>
    </r>
    <r>
      <rPr>
        <b/>
        <sz val="10"/>
        <rFont val="Arial"/>
        <family val="2"/>
      </rPr>
      <t xml:space="preserve">multicolonna </t>
    </r>
    <r>
      <rPr>
        <b/>
        <sz val="10"/>
        <rFont val="AcadNusx"/>
      </rPr>
      <t xml:space="preserve"> sam rigiani</t>
    </r>
    <r>
      <rPr>
        <b/>
        <sz val="10"/>
        <rFont val="Arial"/>
        <family val="2"/>
      </rPr>
      <t xml:space="preserve"> </t>
    </r>
    <r>
      <rPr>
        <b/>
        <sz val="10"/>
        <rFont val="AcadNusx"/>
      </rPr>
      <t xml:space="preserve"> </t>
    </r>
    <r>
      <rPr>
        <b/>
        <sz val="10"/>
        <rFont val="Arial"/>
        <family val="2"/>
      </rPr>
      <t xml:space="preserve"> h=400     n=30</t>
    </r>
    <r>
      <rPr>
        <b/>
        <sz val="10"/>
        <rFont val="AcadNusx"/>
      </rPr>
      <t xml:space="preserve">seqcia   aqsesuarebiT                                                                                                                     </t>
    </r>
    <r>
      <rPr>
        <b/>
        <sz val="10"/>
        <rFont val="Arial"/>
        <family val="2"/>
      </rPr>
      <t xml:space="preserve"> </t>
    </r>
    <r>
      <rPr>
        <b/>
        <sz val="10"/>
        <rFont val="AcadMtavr"/>
      </rPr>
      <t xml:space="preserve">           </t>
    </r>
  </si>
  <si>
    <r>
      <t xml:space="preserve">seqciuri vertikaluri radiatori </t>
    </r>
    <r>
      <rPr>
        <b/>
        <sz val="10"/>
        <rFont val="Arial"/>
        <family val="2"/>
      </rPr>
      <t xml:space="preserve">multicolonna </t>
    </r>
    <r>
      <rPr>
        <b/>
        <sz val="10"/>
        <rFont val="AcadNusx"/>
      </rPr>
      <t xml:space="preserve"> sam rigiani</t>
    </r>
    <r>
      <rPr>
        <b/>
        <sz val="10"/>
        <rFont val="Arial"/>
        <family val="2"/>
      </rPr>
      <t xml:space="preserve"> </t>
    </r>
    <r>
      <rPr>
        <b/>
        <sz val="10"/>
        <rFont val="AcadNusx"/>
      </rPr>
      <t xml:space="preserve"> </t>
    </r>
    <r>
      <rPr>
        <b/>
        <sz val="10"/>
        <rFont val="Arial"/>
        <family val="2"/>
      </rPr>
      <t xml:space="preserve"> h=400     n=25</t>
    </r>
    <r>
      <rPr>
        <b/>
        <sz val="10"/>
        <rFont val="AcadNusx"/>
      </rPr>
      <t xml:space="preserve">seqcia   aqsesuarebiT                                                                                                                     </t>
    </r>
    <r>
      <rPr>
        <b/>
        <sz val="10"/>
        <rFont val="Arial"/>
        <family val="2"/>
      </rPr>
      <t xml:space="preserve"> </t>
    </r>
    <r>
      <rPr>
        <b/>
        <sz val="10"/>
        <rFont val="AcadMtavr"/>
      </rPr>
      <t xml:space="preserve">           </t>
    </r>
  </si>
  <si>
    <r>
      <t xml:space="preserve">seqciuri vertikaluri radiatori </t>
    </r>
    <r>
      <rPr>
        <b/>
        <sz val="10"/>
        <rFont val="Arial"/>
        <family val="2"/>
      </rPr>
      <t xml:space="preserve">multicolonna </t>
    </r>
    <r>
      <rPr>
        <b/>
        <sz val="10"/>
        <rFont val="AcadNusx"/>
      </rPr>
      <t xml:space="preserve"> sam rigiani</t>
    </r>
    <r>
      <rPr>
        <b/>
        <sz val="10"/>
        <rFont val="Arial"/>
        <family val="2"/>
      </rPr>
      <t xml:space="preserve"> </t>
    </r>
    <r>
      <rPr>
        <b/>
        <sz val="10"/>
        <rFont val="AcadNusx"/>
      </rPr>
      <t xml:space="preserve"> </t>
    </r>
    <r>
      <rPr>
        <b/>
        <sz val="10"/>
        <rFont val="Arial"/>
        <family val="2"/>
      </rPr>
      <t xml:space="preserve"> h=400     n=24</t>
    </r>
    <r>
      <rPr>
        <b/>
        <sz val="10"/>
        <rFont val="AcadNusx"/>
      </rPr>
      <t xml:space="preserve">seqcia   aqsesuarebiT                                                                                                                     </t>
    </r>
    <r>
      <rPr>
        <b/>
        <sz val="10"/>
        <rFont val="Arial"/>
        <family val="2"/>
      </rPr>
      <t xml:space="preserve"> </t>
    </r>
    <r>
      <rPr>
        <b/>
        <sz val="10"/>
        <rFont val="AcadMtavr"/>
      </rPr>
      <t xml:space="preserve">           </t>
    </r>
  </si>
  <si>
    <r>
      <t xml:space="preserve">seqciuri vertikaluri radiatori </t>
    </r>
    <r>
      <rPr>
        <b/>
        <sz val="10"/>
        <rFont val="Arial"/>
        <family val="2"/>
      </rPr>
      <t xml:space="preserve">multicolonna </t>
    </r>
    <r>
      <rPr>
        <b/>
        <sz val="10"/>
        <rFont val="AcadNusx"/>
      </rPr>
      <t xml:space="preserve"> sam rigiani</t>
    </r>
    <r>
      <rPr>
        <b/>
        <sz val="10"/>
        <rFont val="Arial"/>
        <family val="2"/>
      </rPr>
      <t xml:space="preserve"> </t>
    </r>
    <r>
      <rPr>
        <b/>
        <sz val="10"/>
        <rFont val="AcadNusx"/>
      </rPr>
      <t xml:space="preserve"> </t>
    </r>
    <r>
      <rPr>
        <b/>
        <sz val="10"/>
        <rFont val="Arial"/>
        <family val="2"/>
      </rPr>
      <t xml:space="preserve"> h=400     n=23</t>
    </r>
    <r>
      <rPr>
        <b/>
        <sz val="10"/>
        <rFont val="AcadNusx"/>
      </rPr>
      <t xml:space="preserve">seqcia   aqsesuarebiT                                                                                                                     </t>
    </r>
    <r>
      <rPr>
        <b/>
        <sz val="10"/>
        <rFont val="Arial"/>
        <family val="2"/>
      </rPr>
      <t xml:space="preserve"> </t>
    </r>
    <r>
      <rPr>
        <b/>
        <sz val="10"/>
        <rFont val="AcadMtavr"/>
      </rPr>
      <t xml:space="preserve">           </t>
    </r>
  </si>
  <si>
    <r>
      <t xml:space="preserve">seqciuri vertikaluri radiatori </t>
    </r>
    <r>
      <rPr>
        <b/>
        <sz val="10"/>
        <rFont val="Arial"/>
        <family val="2"/>
      </rPr>
      <t xml:space="preserve">multicolonna </t>
    </r>
    <r>
      <rPr>
        <b/>
        <sz val="10"/>
        <rFont val="AcadNusx"/>
      </rPr>
      <t xml:space="preserve"> sam rigiani</t>
    </r>
    <r>
      <rPr>
        <b/>
        <sz val="10"/>
        <rFont val="Arial"/>
        <family val="2"/>
      </rPr>
      <t xml:space="preserve"> </t>
    </r>
    <r>
      <rPr>
        <b/>
        <sz val="10"/>
        <rFont val="AcadNusx"/>
      </rPr>
      <t xml:space="preserve"> </t>
    </r>
    <r>
      <rPr>
        <b/>
        <sz val="10"/>
        <rFont val="Arial"/>
        <family val="2"/>
      </rPr>
      <t xml:space="preserve"> h=400     n=19</t>
    </r>
    <r>
      <rPr>
        <b/>
        <sz val="10"/>
        <rFont val="AcadNusx"/>
      </rPr>
      <t xml:space="preserve">seqcia   aqsesuarebiT                                                                                                                     </t>
    </r>
    <r>
      <rPr>
        <b/>
        <sz val="10"/>
        <rFont val="Arial"/>
        <family val="2"/>
      </rPr>
      <t xml:space="preserve"> </t>
    </r>
    <r>
      <rPr>
        <b/>
        <sz val="10"/>
        <rFont val="AcadMtavr"/>
      </rPr>
      <t xml:space="preserve">           </t>
    </r>
  </si>
  <si>
    <r>
      <t xml:space="preserve">seqciuri vertikaluri radiatori </t>
    </r>
    <r>
      <rPr>
        <b/>
        <sz val="10"/>
        <rFont val="Arial"/>
        <family val="2"/>
      </rPr>
      <t xml:space="preserve">multicolonna </t>
    </r>
    <r>
      <rPr>
        <b/>
        <sz val="10"/>
        <rFont val="AcadNusx"/>
      </rPr>
      <t xml:space="preserve"> sam rigiani</t>
    </r>
    <r>
      <rPr>
        <b/>
        <sz val="10"/>
        <rFont val="Arial"/>
        <family val="2"/>
      </rPr>
      <t xml:space="preserve"> </t>
    </r>
    <r>
      <rPr>
        <b/>
        <sz val="10"/>
        <rFont val="AcadNusx"/>
      </rPr>
      <t xml:space="preserve"> </t>
    </r>
    <r>
      <rPr>
        <b/>
        <sz val="10"/>
        <rFont val="Arial"/>
        <family val="2"/>
      </rPr>
      <t xml:space="preserve"> h=400     n=16</t>
    </r>
    <r>
      <rPr>
        <b/>
        <sz val="10"/>
        <rFont val="AcadNusx"/>
      </rPr>
      <t xml:space="preserve">seqcia   aqsesuarebiT                                                                                                                     </t>
    </r>
    <r>
      <rPr>
        <b/>
        <sz val="10"/>
        <rFont val="Arial"/>
        <family val="2"/>
      </rPr>
      <t xml:space="preserve"> </t>
    </r>
    <r>
      <rPr>
        <b/>
        <sz val="10"/>
        <rFont val="AcadMtavr"/>
      </rPr>
      <t xml:space="preserve">           </t>
    </r>
  </si>
  <si>
    <r>
      <t xml:space="preserve">seqciuri vertikaluri radiatori </t>
    </r>
    <r>
      <rPr>
        <b/>
        <sz val="10"/>
        <rFont val="Arial"/>
        <family val="2"/>
      </rPr>
      <t xml:space="preserve">multicolonna </t>
    </r>
    <r>
      <rPr>
        <b/>
        <sz val="10"/>
        <rFont val="AcadNusx"/>
      </rPr>
      <t xml:space="preserve"> sam rigiani</t>
    </r>
    <r>
      <rPr>
        <b/>
        <sz val="10"/>
        <rFont val="Arial"/>
        <family val="2"/>
      </rPr>
      <t xml:space="preserve"> </t>
    </r>
    <r>
      <rPr>
        <b/>
        <sz val="10"/>
        <rFont val="AcadNusx"/>
      </rPr>
      <t xml:space="preserve"> </t>
    </r>
    <r>
      <rPr>
        <b/>
        <sz val="10"/>
        <rFont val="Arial"/>
        <family val="2"/>
      </rPr>
      <t xml:space="preserve"> h=400     n=15 </t>
    </r>
    <r>
      <rPr>
        <b/>
        <sz val="10"/>
        <rFont val="AcadNusx"/>
      </rPr>
      <t xml:space="preserve">seqcia   aqsesuarebiT                                                                                                                     </t>
    </r>
    <r>
      <rPr>
        <b/>
        <sz val="10"/>
        <rFont val="Arial"/>
        <family val="2"/>
      </rPr>
      <t xml:space="preserve"> </t>
    </r>
    <r>
      <rPr>
        <b/>
        <sz val="10"/>
        <rFont val="AcadMtavr"/>
      </rPr>
      <t xml:space="preserve">           </t>
    </r>
  </si>
  <si>
    <r>
      <t xml:space="preserve"> eleqtro radiatori </t>
    </r>
    <r>
      <rPr>
        <b/>
        <sz val="10"/>
        <rFont val="Arial"/>
        <family val="2"/>
      </rPr>
      <t xml:space="preserve">N=2KW </t>
    </r>
    <r>
      <rPr>
        <b/>
        <sz val="10"/>
        <rFont val="AcadNusx"/>
      </rPr>
      <t xml:space="preserve">                                                                                                  </t>
    </r>
    <r>
      <rPr>
        <b/>
        <sz val="10"/>
        <rFont val="Arial"/>
        <family val="2"/>
      </rPr>
      <t xml:space="preserve"> </t>
    </r>
    <r>
      <rPr>
        <b/>
        <sz val="10"/>
        <rFont val="AcadMtavr"/>
      </rPr>
      <t xml:space="preserve">           </t>
    </r>
  </si>
  <si>
    <r>
      <t xml:space="preserve"> muxlebi  </t>
    </r>
    <r>
      <rPr>
        <sz val="10"/>
        <rFont val="Arial"/>
        <family val="2"/>
        <charset val="204"/>
      </rPr>
      <t>90º  Ø75</t>
    </r>
  </si>
  <si>
    <r>
      <t xml:space="preserve">muxlebi  </t>
    </r>
    <r>
      <rPr>
        <sz val="10"/>
        <rFont val="Arial"/>
        <family val="2"/>
        <charset val="204"/>
      </rPr>
      <t>90º  Ø63</t>
    </r>
  </si>
  <si>
    <r>
      <t xml:space="preserve">muxlebi  </t>
    </r>
    <r>
      <rPr>
        <sz val="10"/>
        <rFont val="Arial"/>
        <family val="2"/>
        <charset val="204"/>
      </rPr>
      <t>90º  Ø50</t>
    </r>
  </si>
  <si>
    <r>
      <t xml:space="preserve">muxlebi </t>
    </r>
    <r>
      <rPr>
        <sz val="10"/>
        <rFont val="Arial"/>
        <family val="2"/>
        <charset val="204"/>
      </rPr>
      <t>90º  Ø40</t>
    </r>
  </si>
  <si>
    <r>
      <t xml:space="preserve">muxlebi </t>
    </r>
    <r>
      <rPr>
        <sz val="10"/>
        <rFont val="Arial"/>
        <family val="2"/>
        <charset val="204"/>
      </rPr>
      <t>90º  Ø32</t>
    </r>
  </si>
  <si>
    <r>
      <t xml:space="preserve">muxlebi  </t>
    </r>
    <r>
      <rPr>
        <sz val="10"/>
        <rFont val="Arial"/>
        <family val="2"/>
        <charset val="204"/>
      </rPr>
      <t>90º  Ø25</t>
    </r>
  </si>
  <si>
    <r>
      <t xml:space="preserve">muxlebi  </t>
    </r>
    <r>
      <rPr>
        <sz val="10"/>
        <rFont val="Arial"/>
        <family val="2"/>
        <charset val="204"/>
      </rPr>
      <t>90º  Ø20</t>
    </r>
  </si>
  <si>
    <r>
      <t xml:space="preserve">muxlebi  </t>
    </r>
    <r>
      <rPr>
        <sz val="10"/>
        <rFont val="Arial"/>
        <family val="2"/>
        <charset val="204"/>
      </rPr>
      <t>45º  Ø75</t>
    </r>
  </si>
  <si>
    <r>
      <t xml:space="preserve">muxlebi  </t>
    </r>
    <r>
      <rPr>
        <sz val="10"/>
        <rFont val="Arial"/>
        <family val="2"/>
        <charset val="204"/>
      </rPr>
      <t>45º  Ø63</t>
    </r>
  </si>
  <si>
    <r>
      <t xml:space="preserve">muxlebi </t>
    </r>
    <r>
      <rPr>
        <sz val="10"/>
        <rFont val="Arial"/>
        <family val="2"/>
        <charset val="204"/>
      </rPr>
      <t>45º  Ø50</t>
    </r>
  </si>
  <si>
    <r>
      <t xml:space="preserve">muxlebi </t>
    </r>
    <r>
      <rPr>
        <sz val="10"/>
        <rFont val="Arial"/>
        <family val="2"/>
        <charset val="204"/>
      </rPr>
      <t>45º  Ø40</t>
    </r>
  </si>
  <si>
    <r>
      <t xml:space="preserve">muxlebi  </t>
    </r>
    <r>
      <rPr>
        <sz val="10"/>
        <rFont val="Arial"/>
        <family val="2"/>
        <charset val="204"/>
      </rPr>
      <t>45º  Ø32</t>
    </r>
  </si>
  <si>
    <r>
      <t xml:space="preserve">muxlebi  </t>
    </r>
    <r>
      <rPr>
        <sz val="10"/>
        <rFont val="Arial"/>
        <family val="2"/>
        <charset val="204"/>
      </rPr>
      <t>45º  Ø25</t>
    </r>
  </si>
  <si>
    <r>
      <t xml:space="preserve">muxlebi  </t>
    </r>
    <r>
      <rPr>
        <sz val="10"/>
        <rFont val="Arial"/>
        <family val="2"/>
        <charset val="204"/>
      </rPr>
      <t>45º  Ø20</t>
    </r>
  </si>
  <si>
    <r>
      <t>m</t>
    </r>
    <r>
      <rPr>
        <b/>
        <sz val="10"/>
        <rFont val="Calibri"/>
        <family val="2"/>
        <charset val="204"/>
      </rPr>
      <t>³</t>
    </r>
  </si>
  <si>
    <r>
      <t xml:space="preserve">გათბობის ალუმინის ფოლგა </t>
    </r>
    <r>
      <rPr>
        <b/>
        <sz val="10"/>
        <rFont val="Arial GEO"/>
        <family val="2"/>
      </rPr>
      <t>W:1080mm (50kv.m)</t>
    </r>
  </si>
  <si>
    <r>
      <t>m</t>
    </r>
    <r>
      <rPr>
        <b/>
        <vertAlign val="superscript"/>
        <sz val="10"/>
        <rFont val="Arial"/>
        <family val="2"/>
      </rPr>
      <t>2</t>
    </r>
  </si>
  <si>
    <r>
      <t xml:space="preserve">Semrevi koleqt. </t>
    </r>
    <r>
      <rPr>
        <b/>
        <sz val="10"/>
        <rFont val="Arial"/>
        <family val="2"/>
      </rPr>
      <t>4</t>
    </r>
    <r>
      <rPr>
        <b/>
        <sz val="10"/>
        <rFont val="AcadNusx"/>
      </rPr>
      <t xml:space="preserve"> kont.</t>
    </r>
    <r>
      <rPr>
        <b/>
        <sz val="10"/>
        <rFont val="Arial"/>
        <family val="2"/>
      </rPr>
      <t xml:space="preserve"> </t>
    </r>
  </si>
  <si>
    <r>
      <t>gadamyvani</t>
    </r>
    <r>
      <rPr>
        <b/>
        <sz val="10"/>
        <rFont val="Arial"/>
        <family val="2"/>
      </rPr>
      <t xml:space="preserve"> d16x2,0</t>
    </r>
  </si>
  <si>
    <r>
      <t>gadamyvani</t>
    </r>
    <r>
      <rPr>
        <b/>
        <sz val="10"/>
        <rFont val="Arial"/>
        <family val="2"/>
      </rPr>
      <t xml:space="preserve"> </t>
    </r>
    <r>
      <rPr>
        <b/>
        <sz val="10"/>
        <rFont val="Calibri"/>
        <family val="2"/>
        <charset val="204"/>
      </rPr>
      <t>Ø32x25</t>
    </r>
  </si>
  <si>
    <r>
      <t>xr. gadamyvani</t>
    </r>
    <r>
      <rPr>
        <b/>
        <sz val="10"/>
        <rFont val="Arial"/>
        <family val="2"/>
      </rPr>
      <t xml:space="preserve"> </t>
    </r>
    <r>
      <rPr>
        <b/>
        <sz val="10"/>
        <rFont val="Calibri"/>
        <family val="2"/>
        <charset val="204"/>
      </rPr>
      <t>Ø32x1''</t>
    </r>
  </si>
  <si>
    <r>
      <t>kedelSi Sesasmeli iat. gaTbobis karada (</t>
    </r>
    <r>
      <rPr>
        <b/>
        <sz val="10"/>
        <rFont val="Arial"/>
        <family val="2"/>
      </rPr>
      <t>7-10</t>
    </r>
    <r>
      <rPr>
        <b/>
        <sz val="10"/>
        <rFont val="AcadNusx"/>
      </rPr>
      <t xml:space="preserve"> konturi)</t>
    </r>
  </si>
  <si>
    <t xml:space="preserve">sferuli ventilebis mowyoba d=25mm </t>
  </si>
  <si>
    <t xml:space="preserve">sferuli ventilebis mowyoba d=32mm </t>
  </si>
  <si>
    <t xml:space="preserve">sferuli ventilebis mowyoba d=50mm </t>
  </si>
  <si>
    <t xml:space="preserve">sferuli ventilebis mowyoba d=40mm </t>
  </si>
  <si>
    <t xml:space="preserve">mabalansirebuli ventilebis mowyoba d=20mm </t>
  </si>
  <si>
    <t xml:space="preserve">mabalansirebuli ventilebis mowyoba d=15mm </t>
  </si>
  <si>
    <t xml:space="preserve">mabalansirebuli ventilebis mowyoba d=32mm </t>
  </si>
  <si>
    <t xml:space="preserve">mabalansirebuli ventilebis mowyoba d=25mm </t>
  </si>
  <si>
    <t>tumbo iatakis gaTbobis</t>
  </si>
  <si>
    <t xml:space="preserve">ventili radiatoris mimwod da uku milsadenze </t>
  </si>
  <si>
    <r>
      <t xml:space="preserve">sacirkulacio tumbo </t>
    </r>
    <r>
      <rPr>
        <b/>
        <sz val="11"/>
        <rFont val="Arial"/>
        <family val="2"/>
        <charset val="204"/>
      </rPr>
      <t xml:space="preserve">STRATUS  40/1-12 N= 450W 220V </t>
    </r>
  </si>
  <si>
    <t>სარწყავი ტuმბოს მონტაჟი მართვის პულტით</t>
  </si>
  <si>
    <t xml:space="preserve">სარწყავი ტuმბოს მართვის პულტით ღირებულება </t>
  </si>
  <si>
    <r>
      <t xml:space="preserve">sacirkulacio tumbo </t>
    </r>
    <r>
      <rPr>
        <sz val="10"/>
        <rFont val="Times New Roman"/>
        <family val="1"/>
      </rPr>
      <t>STRATUS  40/1-12 N= 450W 220V</t>
    </r>
    <r>
      <rPr>
        <sz val="10"/>
        <rFont val="AcadNusx"/>
      </rPr>
      <t xml:space="preserve"> ღირებულება </t>
    </r>
  </si>
  <si>
    <t xml:space="preserve">tumbos iatakis gaTbobis ღირებულება </t>
  </si>
  <si>
    <r>
      <t>kedlis wyalgamacxelebeli sakondensacio qvabi vitodens-</t>
    </r>
    <r>
      <rPr>
        <b/>
        <sz val="10"/>
        <rFont val="Times New Roman"/>
        <family val="1"/>
        <charset val="204"/>
      </rPr>
      <t>200W      Q= 2x80KW</t>
    </r>
  </si>
  <si>
    <t xml:space="preserve">hidroTermuli gamanawilebeli </t>
  </si>
  <si>
    <t>masalebi:</t>
  </si>
  <si>
    <t xml:space="preserve">საკეტების დეკორატიული ჩარჩოები (ხის და  ლითონის) </t>
  </si>
  <si>
    <t>უჯრების მოძრაობის აქსესუარი</t>
  </si>
  <si>
    <t>ეტიკეტების ერთიანი სისტემისთვის ლითონის ეტიკეტები კარებისთვის</t>
  </si>
  <si>
    <t>კარადის კარების რკინა-კავეული</t>
  </si>
  <si>
    <t xml:space="preserve">მინები </t>
  </si>
  <si>
    <t>ფრანგული აივნის  მოაჯირის მოწყობა არსებული დემონტირებული მასალით</t>
  </si>
  <si>
    <t xml:space="preserve">1-იანი ჩამრთველის კლავიში </t>
  </si>
  <si>
    <t xml:space="preserve">2-იანი ჩამრთველის კლავიში </t>
  </si>
  <si>
    <t xml:space="preserve">1-იანი ჩარჩო </t>
  </si>
  <si>
    <t xml:space="preserve">2-იანი ჩარჩო </t>
  </si>
  <si>
    <t>3-იანი ჩარჩო</t>
  </si>
  <si>
    <t xml:space="preserve">4-იანი ჩარჩო </t>
  </si>
  <si>
    <t>ავტ. ამომრთველი 63ა I გაბარიტი 36kA</t>
  </si>
  <si>
    <t>ავტ. ამომრთველი 25ა I გაბარიტი 36kA</t>
  </si>
  <si>
    <t>samuSaoebis, resursebis dasaxeleba</t>
  </si>
  <si>
    <t>საკეტები (არსებულის მსგავსი)</t>
  </si>
  <si>
    <t xml:space="preserve">ფასადის დეკორი </t>
  </si>
  <si>
    <t xml:space="preserve">ინტერიერში არაინვენტარული   ხარაჩოს მოწყობა და დაშლა </t>
  </si>
  <si>
    <t xml:space="preserve"> თაბაშრისის სვეტები  და ნახევარსვეტები</t>
  </si>
  <si>
    <t>პრევენციული ღონისძიებები</t>
  </si>
  <si>
    <r>
      <rPr>
        <b/>
        <sz val="11"/>
        <color rgb="FF000000"/>
        <rFont val="Sylfaen"/>
        <family val="1"/>
        <charset val="204"/>
      </rPr>
      <t xml:space="preserve">წინასწარი (გადაუდებელი) გამაგრება თაბაშირის ხსნარის და აკრილის ადგეზივის საშუალებით.   </t>
    </r>
    <r>
      <rPr>
        <sz val="11"/>
        <color rgb="FF000000"/>
        <rFont val="Sylfaen"/>
        <family val="1"/>
        <charset val="204"/>
      </rPr>
      <t xml:space="preserve">                                                                                                                                             </t>
    </r>
  </si>
  <si>
    <r>
      <t>დმ</t>
    </r>
    <r>
      <rPr>
        <vertAlign val="superscript"/>
        <sz val="12"/>
        <rFont val="Sylfaen"/>
        <family val="1"/>
        <charset val="204"/>
      </rPr>
      <t>2</t>
    </r>
  </si>
  <si>
    <r>
      <rPr>
        <b/>
        <sz val="11"/>
        <color rgb="FF000000"/>
        <rFont val="Sylfaen"/>
        <family val="1"/>
        <charset val="204"/>
      </rPr>
      <t xml:space="preserve">ბზრების გამაგრება დამცავი ქაღალდის მეშვეობით.    </t>
    </r>
    <r>
      <rPr>
        <sz val="11"/>
        <color rgb="FF000000"/>
        <rFont val="Sylfaen"/>
        <family val="1"/>
        <charset val="204"/>
      </rPr>
      <t xml:space="preserve">                                </t>
    </r>
    <r>
      <rPr>
        <b/>
        <i/>
        <sz val="11"/>
        <color rgb="FF000000"/>
        <rFont val="Sylfaen"/>
        <family val="1"/>
        <charset val="204"/>
      </rPr>
      <t>მასალა და აღჭურვილობა:</t>
    </r>
    <r>
      <rPr>
        <b/>
        <sz val="11"/>
        <color rgb="FF000000"/>
        <rFont val="Sylfaen"/>
        <family val="1"/>
        <charset val="204"/>
      </rPr>
      <t xml:space="preserve">                                                    </t>
    </r>
    <r>
      <rPr>
        <sz val="11"/>
        <color rgb="FF000000"/>
        <rFont val="Sylfaen"/>
        <family val="1"/>
        <charset val="204"/>
      </rPr>
      <t>იაპონური ქაღალდი/სელფაკის ქაღალდი, მეთილჰიდროქსილეთილცელულოზა TYLOSE®
MH 300 P ან ციკლოდოდეკანოს სპრეი CYCLODODECANE SPRAY</t>
    </r>
  </si>
  <si>
    <r>
      <rPr>
        <b/>
        <sz val="11"/>
        <color rgb="FF000000"/>
        <rFont val="Sylfaen"/>
        <family val="1"/>
        <charset val="204"/>
      </rPr>
      <t>ნახევარსვეტების მოხსნა დროებითი გამაგრების შემდეგ და გადატანა დროებით სახელოსნოში.</t>
    </r>
    <r>
      <rPr>
        <sz val="11"/>
        <color rgb="FF000000"/>
        <rFont val="Sylfaen"/>
        <family val="1"/>
        <charset val="204"/>
      </rPr>
      <t xml:space="preserve">
-</t>
    </r>
    <r>
      <rPr>
        <b/>
        <i/>
        <sz val="11"/>
        <color rgb="FF000000"/>
        <rFont val="Sylfaen"/>
        <family val="1"/>
        <charset val="204"/>
      </rPr>
      <t>მასალა და აღჭურვილობა:</t>
    </r>
    <r>
      <rPr>
        <i/>
        <sz val="11"/>
        <color rgb="FF000000"/>
        <rFont val="Sylfaen"/>
        <family val="1"/>
        <charset val="204"/>
      </rPr>
      <t xml:space="preserve">
მიკრობურღი (სასურველია მოვერცხლილი თავებით), ბოჭკოვანი მინის მილები D – 6-8 მმ,
სინთეტური წებო EPO - 150, კატალიზატორი - გამმაგრებელი K – 151, თაბაშირი,
სარესტავრაციო შპატულა, აკრილის წებო - PRIMAL ® E822K(exAC 61)/B60 A ER.</t>
    </r>
  </si>
  <si>
    <t xml:space="preserve">მოხსნილი ნახევარსვეტების რესტავრაცია და დაბრუნება ადგილზე </t>
  </si>
  <si>
    <r>
      <rPr>
        <b/>
        <sz val="11"/>
        <color theme="1"/>
        <rFont val="Sylfaen"/>
        <family val="1"/>
        <charset val="204"/>
      </rPr>
      <t xml:space="preserve">ძველის სარესტავრაციო ჩარევის მოხსნა და დანაკარგების შევსება თავსებადი შემავსებლით.  </t>
    </r>
    <r>
      <rPr>
        <sz val="11"/>
        <color theme="1"/>
        <rFont val="Sylfaen"/>
        <family val="1"/>
      </rPr>
      <t xml:space="preserve">                                                                                  </t>
    </r>
    <r>
      <rPr>
        <b/>
        <i/>
        <sz val="11"/>
        <color theme="1"/>
        <rFont val="Sylfaen"/>
        <family val="1"/>
        <charset val="204"/>
      </rPr>
      <t>მასალა და აღჭურვილობა:</t>
    </r>
    <r>
      <rPr>
        <i/>
        <sz val="11"/>
        <color theme="1"/>
        <rFont val="Sylfaen"/>
        <family val="1"/>
        <charset val="204"/>
      </rPr>
      <t xml:space="preserve">
მიკრობურღი, ჰაერის პნევმატური ჩაქუჩი, ჰაერის კომპრესორი, თაბაშირი, სარესტავრაციო
შპატულა.</t>
    </r>
  </si>
  <si>
    <t xml:space="preserve">ნახევარსვეტების ზედაპირების გაწმენდა. მექანიკურად სკალპელის და  ზუმფარის ქაღალდით -№ 150-300 </t>
  </si>
  <si>
    <t xml:space="preserve">გამაგრება </t>
  </si>
  <si>
    <r>
      <rPr>
        <b/>
        <sz val="11"/>
        <color theme="1"/>
        <rFont val="Sylfaen"/>
        <family val="1"/>
        <charset val="204"/>
      </rPr>
      <t>საფუძველს მოშორებული მოცულობების მიმაგრება აგურის საფუძველთან ანკერების სისტემით.</t>
    </r>
    <r>
      <rPr>
        <sz val="11"/>
        <color theme="1"/>
        <rFont val="Sylfaen"/>
        <family val="1"/>
      </rPr>
      <t xml:space="preserve"> კოროზიული მეტალის სამაგრის - ლურსმნის შეცვლა უჟანგავი მეტალის ანკერით D- 6-
8 მმ (ანკერის დიამეტრი შეთანხმდეს კონსტრუქტორთან).</t>
    </r>
  </si>
  <si>
    <t>თაბაშირის ნახევარსვეტების გამაგრება ახალი უჟანგავი მეტალის ან ბოჭკოვანი მილით (დამატებით). უჟანგავი მეტალის ანკერით D- 6-
8 მმ (ანკერის დიამეტრი შეთანხმდეს კონსტრუქტორთან).</t>
  </si>
  <si>
    <t>დაზიანებული და დაკარგული ნახევარსვეტების ახლით ჩანაცვლება</t>
  </si>
  <si>
    <t>ძლიერ დაზიანებული ნახევარსვეტების  დემონტაჟი</t>
  </si>
  <si>
    <r>
      <rPr>
        <b/>
        <sz val="11"/>
        <color theme="1"/>
        <rFont val="Sylfaen"/>
        <family val="1"/>
        <charset val="204"/>
      </rPr>
      <t>ახალი ნახევარსევეტის დამზადება არსებული ნახევარსვეტის მიხედვით. მასალა და აღჭურვილობა:</t>
    </r>
    <r>
      <rPr>
        <sz val="11"/>
        <color theme="1"/>
        <rFont val="Sylfaen"/>
        <family val="1"/>
      </rPr>
      <t xml:space="preserve">                                                                                                 თაბაშირი, საყალიბე სილიკონი, სამედიცინო დოლბანდი.</t>
    </r>
  </si>
  <si>
    <t>ახალი  ნახევრსვეტების მონტაჟი</t>
  </si>
  <si>
    <t>მცირე  დაკარგული მონაკვეთების და ბზარების შევსება</t>
  </si>
  <si>
    <r>
      <rPr>
        <b/>
        <sz val="11"/>
        <color theme="1"/>
        <rFont val="Sylfaen"/>
        <family val="1"/>
        <charset val="204"/>
      </rPr>
      <t>მცირე დაკარგული მონაკვეთების და ბზარების შევსება - გამაგრება ადგილზე დაძერწვის მეთოდით.                                                                      მასალა და აღჭურვილობა</t>
    </r>
    <r>
      <rPr>
        <sz val="11"/>
        <color theme="1"/>
        <rFont val="Sylfaen"/>
        <family val="1"/>
      </rPr>
      <t xml:space="preserve">
აკრილის წებო - PRIMAL ® E822K(exAC 61)/B60 A ER, თაბაშირი, სარესტავრაციო შპატულა.</t>
    </r>
  </si>
  <si>
    <t xml:space="preserve">დიდი დაკარგული მონაკვეთების აღდგენა  ყალიბის გამოყენებით </t>
  </si>
  <si>
    <t>ზედაპირის  საბოლო დამუშავება</t>
  </si>
  <si>
    <t>ზედაპირის საბოლოო გაწმენდა დამუშავება -  მომზადება შესაღებად</t>
  </si>
  <si>
    <t xml:space="preserve">დამუშავებული ზედაპირების შეღებვა მაღალი ხარისხის აკრილის საღებავით. </t>
  </si>
  <si>
    <t xml:space="preserve">ფასადის დეკორატიული და პროფილირებული ნალესობა </t>
  </si>
  <si>
    <t>ცოკოლის ზედა პერიმეტრზე ნალესობის მოხსნა მექანიკურად ავტომატური ხელსაწყოების გამოყენების და აგურის ზედაპირის დაზიანების გარეშე</t>
  </si>
  <si>
    <t xml:space="preserve">ფასადის ზედა პერიმეტრზე დაზიანებული - გაფხვიერებული ნალესობის   მოხსნა და ზედაპირების გაწმენდა მყარი ნადებისგან. </t>
  </si>
  <si>
    <t xml:space="preserve">დაზიანებული პროფილირებული ნალესობის მოხსნა  </t>
  </si>
  <si>
    <t>გრძმ</t>
  </si>
  <si>
    <t>მოხსნილი და დაკარგული ნალესობის განახლება (რუსტირებული) ქვიშა  ცემენტის ხსნარით</t>
  </si>
  <si>
    <t xml:space="preserve">მოხსნილი და დაკარგული პროფილირებული ნალესობის განახლება მოჭიმვით, ქვიშა ცემენტის ხსნარით. </t>
  </si>
  <si>
    <t>თავდაპირველი და ახალი ნალესობის ზედაპირის დამუშავება ფასადის ფითხით</t>
  </si>
  <si>
    <t>თავდაპირველი და ახალი პროფილირებული ნალესობის ზედაპირის დამუშავება ფასადის ფითხით (ლავგარდანი)</t>
  </si>
  <si>
    <t xml:space="preserve">ფასადის ფითხით დამუშავებული ნალესობის ზედაპირების დამუშავება - მომზადება შესაღებად. </t>
  </si>
  <si>
    <t>ნალესობის პროფილირებული დეტალების ზედაპირების დამუშავება  - მომზადება შესაღებად</t>
  </si>
  <si>
    <t>ნალესობის  დაგრუნტვა და შეღებვა</t>
  </si>
  <si>
    <t>პროფილირებული დეტალების შეღებვა</t>
  </si>
  <si>
    <t xml:space="preserve">ფანჯრის სამკუთხა თავსართების ზედაპირის გაწმენდა და რესტავრაცია </t>
  </si>
  <si>
    <t xml:space="preserve">პორტიკის  თაღოვანი ჭერის გაწმენდა , საღებავის ფენის მოხსნა და თავდაპირველი ფერის გამოვლენა და კონსერვაცია </t>
  </si>
  <si>
    <t>მარილების გამორეცხვა (მაღალ აბსორციული უნარის მქონე ტამპონებით)</t>
  </si>
  <si>
    <t>ბაზალტის ქვის ზედაპირის გაწმენდა ნადებისაგან (ხსნარებით, მექანიკურად დაზიანების სახეობიდან გამომდინარე)</t>
  </si>
  <si>
    <t>გამოფიტული ნაკერების ამოვსება და მექანიკური დაზიანების შედეგად მიღებული დანაკარგების შევსება თავსებადი სარესტავრაციო ხსნარით</t>
  </si>
  <si>
    <t>გამაგრება -  გაფხვიერებული მონაკვეთების იმპრეგნაცია (სილიკატური გამმაგრებელი)</t>
  </si>
  <si>
    <t xml:space="preserve">ფასადის მხატვრობის </t>
  </si>
  <si>
    <t>ფასადზე არსებული თანადროული მხატვრობის გაწმენდა</t>
  </si>
  <si>
    <t xml:space="preserve">გაწმენდილი  მხატვრობის  ზედაპირის გაწმენდა </t>
  </si>
  <si>
    <t>მხატვრობის ნალესობის დიდი ზომის  დაზიანებული ნაწილის რესტავრაცია</t>
  </si>
  <si>
    <t xml:space="preserve">მხატვრობის  ნალესობის მცირე ზომის დაზიანებული ნაწილის რესტავრაცია </t>
  </si>
  <si>
    <t>მხატვრობის დაზიანებული საღებავის ფენის გამაგრება</t>
  </si>
  <si>
    <t xml:space="preserve">მხატვრობის დაკარგული ნაწილის აღდგენა - განახლება </t>
  </si>
  <si>
    <t xml:space="preserve">რესტავრირებული მხატვრობის  ზედაპირის  სამომავლო დაცვა </t>
  </si>
  <si>
    <t xml:space="preserve">ინტერიერი </t>
  </si>
  <si>
    <t xml:space="preserve">სადარბაზო ორივე სართულზე </t>
  </si>
  <si>
    <t>კედლები  და პილიასტრები</t>
  </si>
  <si>
    <t xml:space="preserve">გაჯის დაზიანებული  და დაკარგვის რისკის ქვეშ მყოფი მონაკვეთების გადაუდებელი ფიქსაცია </t>
  </si>
  <si>
    <t>გაჯის გაფხვიერებული ნალესობის მოხსნა (სიბრტყე, პილიასტრები) ცენტრალური შესასვლელი ფოიე და კიბის უჯრედი  (ორივე სართულზე)</t>
  </si>
  <si>
    <t>კედლის და პილიასტრების გაჯის ნალესობის გაწმენდა ზეთოვანი საღებავის და მყარი ზედაპირული ნადების  ფენებისგან (ორიგინალი ზედაპირის გამოვლენა)  ცენტრალური ფოიე და კიბის უჯრედი</t>
  </si>
  <si>
    <t xml:space="preserve">გვიანი ცემენტის შელესილობის მოხსნა </t>
  </si>
  <si>
    <t>მოხსნილი  ცემენტის და გაჯის ნალესობის განახლება  მაღალი ხარისხის გაჯის ხსნარით.</t>
  </si>
  <si>
    <t>მოხსნილი დეკორატიული ნალესობის (პილიასტერები) განახლება -  რეკონსტრუქცია ლესვით გაჯის ხსნარით</t>
  </si>
  <si>
    <t xml:space="preserve">მოხსნილი პროფილირებული ნალესობის განახლება - რეკონსტრუქცია </t>
  </si>
  <si>
    <t>კვ.მ</t>
  </si>
  <si>
    <t xml:space="preserve">კედლის და პილიასტრების ნალესობის მცირე ზომის დანაკარგების შევსება - გამაგრება </t>
  </si>
  <si>
    <t>კედლის  და პილიასტრების ზედაპირების   დამუშავება - შეფითხვა, დაზუმფარება, დაგრუნტვა</t>
  </si>
  <si>
    <t>პროფილირებული დეტალების  გაწმენდა - ორიგინალი ზედაპირის გამოვლენა (საშუალოდ 10სმ  განშლა)</t>
  </si>
  <si>
    <t>პროფილირებული დეტალების დიდი ზომის  დანაკარგების აღდგენა, ორიგინალი პროფილის შაბლონით, მოჭიმვით</t>
  </si>
  <si>
    <t xml:space="preserve">პროფილირებული ნალესობის მცირე ზომის დანაკარგების  და ბზარების შევსება - გამაგრება აღდგენა ადგილზე დაძერწვით </t>
  </si>
  <si>
    <t>დამუშავებული  კედლების  და პილიასტრების ზედაპირის შეღებვა</t>
  </si>
  <si>
    <t xml:space="preserve">დამუშავებული პროფილირებული დეტალების შეღებვა </t>
  </si>
  <si>
    <t>თავდაპირველი საღებავის მცირე ზომის დანაკარგების ტონირება - კედლები, პილიასტრები, პროფილები.</t>
  </si>
  <si>
    <r>
      <t xml:space="preserve">ჭერი </t>
    </r>
    <r>
      <rPr>
        <sz val="11"/>
        <rFont val="Sylfaen"/>
        <family val="1"/>
      </rPr>
      <t>(ორივე სართულზე)</t>
    </r>
  </si>
  <si>
    <t>ჭერის ბიაზის განახლება</t>
  </si>
  <si>
    <t xml:space="preserve">ჭერის ნალესობის გაწმენდა ორიგინალი ზედაპირის გამოვლენა </t>
  </si>
  <si>
    <t xml:space="preserve">ჭერის ნალესობის დაზიანებული მონაკვეთების მოხსნა </t>
  </si>
  <si>
    <t>ჭერის მოხსნილი ნალესობის განახლება</t>
  </si>
  <si>
    <t xml:space="preserve">თავდაპირველი საღებავის მცირე ზომის დანაკარგების ტონირება </t>
  </si>
  <si>
    <t xml:space="preserve">სტუკოს დეკორატიული ელემენტები </t>
  </si>
  <si>
    <t xml:space="preserve">სტუკოს დეკორატიული ელემენტების გაწმენდა , გვიანი საღებავის ფენების მოხსნა  -  თავდაპირველი ფერადოვანი ზედაპირის გამოვლენა </t>
  </si>
  <si>
    <t xml:space="preserve">სტუკოს რთულორნამენტული  კარნიზის გაწმენდა, გვიანი საღებავის ფენების მოხსნა - თავდაპირველი ფერადოვანი ზედაპირის გამოვლენა.  </t>
  </si>
  <si>
    <t xml:space="preserve">სტუკოს რთულორნამენტული   კარნიზის დანაკარგების შევსება ადგილზე დაძერწვის მეთოდით. </t>
  </si>
  <si>
    <t>სტუკოს დეკორატიული ელემენტების დანაკარგების შევსება - ადგილზე დაძერწვით</t>
  </si>
  <si>
    <t>სტუკოს დაკარგული დეტალის აღდგენა - ყალიბის გამოყენებით  (1 ცალი პეპალა)</t>
  </si>
  <si>
    <t>სტუკოს გაწმენდილი დეტალების ტონირება</t>
  </si>
  <si>
    <t xml:space="preserve">სტუკოს ახლად დამზადებული დეტალის დაფერვა </t>
  </si>
  <si>
    <t xml:space="preserve">ინტერიერში გამოვლენილი  მხატვრობის კონსერვაცია    </t>
  </si>
  <si>
    <t xml:space="preserve">მ2 </t>
  </si>
  <si>
    <t xml:space="preserve">ინტერიერის პროფილირებული კარნიზები </t>
  </si>
  <si>
    <t>პირველი სართულის დერეფნის ჭერის  პროფილირებული კარნიზი</t>
  </si>
  <si>
    <t xml:space="preserve">პირველი სართული დერეფნის ჭერის პროფილირებული ნალესობის რესტავრაცია. გაწმენდა, ზედაპირის დამუშავება დაგრუნტვა და შეღებვა თავდაპირველი ფერის ანალოგიურად.  </t>
  </si>
  <si>
    <t xml:space="preserve">საგამოფენო დარბაზი </t>
  </si>
  <si>
    <t>საგამოფენო დარბაზის ჭერის   პროფილირებული კარნიზის რესტავრაცია ადგილზე (რთული ორნმენტული დეკორით)</t>
  </si>
  <si>
    <t>II სართული საექსპოზიციო დარბაზი  (ცენტრალური და დამხმარე სივრცე)</t>
  </si>
  <si>
    <t xml:space="preserve">ჭერის პროფილირებული კარნიზების გადაუდებელი გამაგრება </t>
  </si>
  <si>
    <t>ჭერის დაზიანებული ბიაზის მოხსნა (პროფილირებული კანიზების დაზიანების გარეშე)</t>
  </si>
  <si>
    <t>ჭერის დაზიანებული ნალესობის მოხსნა  (პროფილირებული კარნიზების დაზიანების გარეშე)</t>
  </si>
  <si>
    <t>ჭერის ნალესობის აღდგენა  გაჯის ხსნარით (დრანკაზე)</t>
  </si>
  <si>
    <t xml:space="preserve">ჭერის ნალესობის ზედაპირის დამუშავება, დაფითხვა, დაგრუნტვა დაზუმფარება. მომზადება შესარებვად </t>
  </si>
  <si>
    <t xml:space="preserve">ჭერის ნალესობის ზედაპირის შეღებვა </t>
  </si>
  <si>
    <t xml:space="preserve">ჭერის პროფილირებული კარნიზების ზედაპირის გაწმენდა </t>
  </si>
  <si>
    <t>ჭერის პროფილირებული კარნიზების  დაზიანებული ფრაგმენტების რესტავრაცია  ადგილზე დაძერწვით</t>
  </si>
  <si>
    <t xml:space="preserve">ჭერის პროფილირებული კარნიზის ზედაპირის დამუშავება </t>
  </si>
  <si>
    <t xml:space="preserve">ჭერის პროფილირებული კარნიზის დაფერვა </t>
  </si>
  <si>
    <t xml:space="preserve">თაბაშირის რთულდეკორატიული პროფილირებული კარნიზის გაწმენდა მექანიკურად </t>
  </si>
  <si>
    <t>თაბაშირის რთულდეკორატიული, პროფილირებული კარნიზის დაზიანებული ფრაგმენტების რესტავრაცია ადგილზე დაძერწვით</t>
  </si>
  <si>
    <t xml:space="preserve">თაბაშირის რთულდეკორატიული პროფილირებული კარნიზის დაფერვა </t>
  </si>
  <si>
    <t>არქიტექტურული დეტალების რესტავრაცია</t>
  </si>
  <si>
    <t xml:space="preserve">მარმარილოს კიბის ზედაპირების  გაწმენდა , ზედაპირული ნადების მოხსნა სველი მეთოდით, არააგრესიული გამხსნელის გამოყენებით.  </t>
  </si>
  <si>
    <t xml:space="preserve">დაზიანებული ადგილების რესტავრაცია (ბზარების შევსება გამაგრება, დაკარგული ფრაგმენტების აღდგენა) </t>
  </si>
  <si>
    <t>დაზიანებული ფილის შეცვლა, (მარმარილოს ფილა)</t>
  </si>
  <si>
    <t xml:space="preserve">კიბისი ლითონის მოაჯირის რესტავრაცია -  გაწმენდა, ზედაპირის დამუშავება  და  დაფარვა დამცავი არაპრიალა ლაქის ფენით </t>
  </si>
  <si>
    <t xml:space="preserve">კიბის საფეხურების გვერდითი ნაწილის შელესვა   და შელესილი ზედაპირის დამუშავება შეღებვა  (29 საფეხური) </t>
  </si>
  <si>
    <t xml:space="preserve">anakrebi rk/betonis rgolebi  d=1000mm ლ=1მ </t>
  </si>
  <si>
    <t xml:space="preserve">anakrebi rk/betonis rgolebi  d=1000mm ლ=0.5მ </t>
  </si>
  <si>
    <r>
      <t xml:space="preserve"> სანიაღვრე Wების მოწყობა (</t>
    </r>
    <r>
      <rPr>
        <b/>
        <sz val="10"/>
        <rFont val="Times New Roman"/>
        <family val="1"/>
        <charset val="204"/>
      </rPr>
      <t>H</t>
    </r>
    <r>
      <rPr>
        <b/>
        <sz val="10"/>
        <rFont val="AcadNusx"/>
      </rPr>
      <t>=3,0m,</t>
    </r>
    <r>
      <rPr>
        <b/>
        <sz val="10"/>
        <rFont val="Times New Roman"/>
        <family val="1"/>
        <charset val="204"/>
      </rPr>
      <t>D</t>
    </r>
    <r>
      <rPr>
        <b/>
        <sz val="10"/>
        <rFont val="AcadNusx"/>
      </rPr>
      <t>=800mm)</t>
    </r>
  </si>
  <si>
    <r>
      <t xml:space="preserve"> სანიაღვრე Wების Rirebuleba (</t>
    </r>
    <r>
      <rPr>
        <sz val="10"/>
        <rFont val="Times New Roman"/>
        <family val="1"/>
      </rPr>
      <t>H</t>
    </r>
    <r>
      <rPr>
        <sz val="10"/>
        <rFont val="AcadNusx"/>
      </rPr>
      <t>=3,0m,</t>
    </r>
    <r>
      <rPr>
        <sz val="10"/>
        <rFont val="Times New Roman"/>
        <family val="1"/>
      </rPr>
      <t>D</t>
    </r>
    <r>
      <rPr>
        <sz val="10"/>
        <rFont val="AcadNusx"/>
      </rPr>
      <t xml:space="preserve">=800mm) kompleqtSi kompozitiuri masalis saxuravTan </t>
    </r>
  </si>
  <si>
    <t xml:space="preserve"> rk/betonis sakanalizacio Wis mowyoba d=1.0m Tujis TavsaxuriT - 7Wa </t>
  </si>
  <si>
    <t>eqsponatebis SefuTva dasawyobeba</t>
  </si>
  <si>
    <t>speciluri orkomponentiani masala (12kg) (10metrze-1 tomara)</t>
  </si>
  <si>
    <r>
      <t xml:space="preserve">saxuravze </t>
    </r>
    <r>
      <rPr>
        <b/>
        <sz val="10"/>
        <rFont val="Arial"/>
        <family val="2"/>
      </rPr>
      <t>OSB</t>
    </r>
    <r>
      <rPr>
        <b/>
        <sz val="10"/>
        <rFont val="AcadNusx"/>
      </rPr>
      <t>-s filis montaJi, filis daWra damuSavebiT (sisqiT 12 mm)</t>
    </r>
  </si>
  <si>
    <t>სახურავის ბურულის მოწყობა მაღალი ხარისხის თუნუქით ორმაგი ჩამკეტებით (sisqiT 0.5 mm)</t>
  </si>
  <si>
    <t>ახალი შემინული კარის მონტაჟი ლითონის ჩარჩოში (მაღალი ხარისხის)</t>
  </si>
  <si>
    <t xml:space="preserve"> xelsabanis niJara sifoniT montaJi </t>
  </si>
  <si>
    <t>unitazi Camrecxi avziT  montaJi</t>
  </si>
  <si>
    <t>raod</t>
  </si>
  <si>
    <t>ganzomileba</t>
  </si>
  <si>
    <t>raodenoba</t>
  </si>
  <si>
    <r>
      <t xml:space="preserve">spilenZis el.kabelis gayvana </t>
    </r>
    <r>
      <rPr>
        <b/>
        <sz val="10"/>
        <rFont val="Times New Roman"/>
        <family val="1"/>
        <charset val="204"/>
      </rPr>
      <t xml:space="preserve"> NYM-J </t>
    </r>
    <r>
      <rPr>
        <b/>
        <sz val="10"/>
        <rFont val="AcadNusx"/>
      </rPr>
      <t>kveTiT 3X1,5mm</t>
    </r>
    <r>
      <rPr>
        <b/>
        <vertAlign val="superscript"/>
        <sz val="10"/>
        <rFont val="AcadNusx"/>
      </rPr>
      <t>2</t>
    </r>
  </si>
  <si>
    <r>
      <t xml:space="preserve">spilenZis el.kabelis gayvana </t>
    </r>
    <r>
      <rPr>
        <b/>
        <sz val="10"/>
        <rFont val="Times New Roman"/>
        <family val="1"/>
        <charset val="204"/>
      </rPr>
      <t xml:space="preserve">NYM-J </t>
    </r>
    <r>
      <rPr>
        <b/>
        <sz val="10"/>
        <rFont val="AcadNusx"/>
      </rPr>
      <t>kveTiT 3X2,5mm</t>
    </r>
    <r>
      <rPr>
        <b/>
        <vertAlign val="superscript"/>
        <sz val="10"/>
        <rFont val="AcadNusx"/>
      </rPr>
      <t>2</t>
    </r>
  </si>
  <si>
    <r>
      <t xml:space="preserve">spilenZis el.kabelis gayvana </t>
    </r>
    <r>
      <rPr>
        <b/>
        <sz val="10"/>
        <rFont val="Times New Roman"/>
        <family val="1"/>
        <charset val="204"/>
      </rPr>
      <t xml:space="preserve"> NYM-J </t>
    </r>
    <r>
      <rPr>
        <b/>
        <sz val="10"/>
        <rFont val="AcadNusx"/>
      </rPr>
      <t>kveTiT 5X4mm</t>
    </r>
    <r>
      <rPr>
        <b/>
        <vertAlign val="superscript"/>
        <sz val="10"/>
        <rFont val="AcadNusx"/>
      </rPr>
      <t>2</t>
    </r>
  </si>
  <si>
    <r>
      <t xml:space="preserve">spilenZis el.kabelis gayvana </t>
    </r>
    <r>
      <rPr>
        <b/>
        <sz val="10"/>
        <rFont val="Times New Roman"/>
        <family val="1"/>
        <charset val="204"/>
      </rPr>
      <t xml:space="preserve"> NYM-J </t>
    </r>
    <r>
      <rPr>
        <b/>
        <sz val="10"/>
        <rFont val="AcadNusx"/>
      </rPr>
      <t>kveTiT 5X6mm</t>
    </r>
    <r>
      <rPr>
        <b/>
        <vertAlign val="superscript"/>
        <sz val="10"/>
        <rFont val="AcadNusx"/>
      </rPr>
      <t>2</t>
    </r>
  </si>
  <si>
    <r>
      <t xml:space="preserve">spilenZis el.kabelis gayvana </t>
    </r>
    <r>
      <rPr>
        <b/>
        <sz val="10"/>
        <rFont val="Times New Roman"/>
        <family val="1"/>
        <charset val="204"/>
      </rPr>
      <t xml:space="preserve"> NYY-J </t>
    </r>
    <r>
      <rPr>
        <b/>
        <sz val="10"/>
        <rFont val="AcadNusx"/>
      </rPr>
      <t>kveTiT 5X16mm</t>
    </r>
    <r>
      <rPr>
        <b/>
        <vertAlign val="superscript"/>
        <sz val="10"/>
        <rFont val="AcadNusx"/>
      </rPr>
      <t>2</t>
    </r>
  </si>
  <si>
    <r>
      <t xml:space="preserve">spilenZis el.kabelis gayvana </t>
    </r>
    <r>
      <rPr>
        <b/>
        <sz val="10"/>
        <rFont val="Times New Roman"/>
        <family val="1"/>
        <charset val="204"/>
      </rPr>
      <t xml:space="preserve"> NYY-J </t>
    </r>
    <r>
      <rPr>
        <b/>
        <sz val="10"/>
        <rFont val="AcadNusx"/>
      </rPr>
      <t>kveTiT 4X35mm</t>
    </r>
    <r>
      <rPr>
        <b/>
        <vertAlign val="superscript"/>
        <sz val="10"/>
        <rFont val="AcadNusx"/>
      </rPr>
      <t>2</t>
    </r>
  </si>
  <si>
    <t>სახარჯთაღრიცხვო ღირებულება ლარი</t>
  </si>
  <si>
    <t>ლარი</t>
  </si>
  <si>
    <t>საავტორო ზედამხედველობით:</t>
  </si>
  <si>
    <t>საავტოროს ზედამხედველობის გარეშე:</t>
  </si>
  <si>
    <t>ათასი ლარი</t>
  </si>
  <si>
    <t xml:space="preserve">safarToebeli avzi V=150l </t>
  </si>
  <si>
    <t xml:space="preserve">safarToebeli avzi V=200 l </t>
  </si>
  <si>
    <r>
      <t>Camketi urduli</t>
    </r>
    <r>
      <rPr>
        <sz val="10"/>
        <rFont val="Times New Roman"/>
        <family val="1"/>
      </rPr>
      <t xml:space="preserve"> DN</t>
    </r>
    <r>
      <rPr>
        <sz val="10"/>
        <rFont val="AcadNusx"/>
      </rPr>
      <t>65 Rirebuleba</t>
    </r>
  </si>
  <si>
    <r>
      <t>ukusarqveli</t>
    </r>
    <r>
      <rPr>
        <sz val="10"/>
        <rFont val="Times New Roman"/>
        <family val="1"/>
      </rPr>
      <t xml:space="preserve"> DN</t>
    </r>
    <r>
      <rPr>
        <sz val="10"/>
        <rFont val="AcadNusx"/>
      </rPr>
      <t>65 Rirebuleba</t>
    </r>
  </si>
  <si>
    <t>avtomaturi haergamSvebi</t>
  </si>
  <si>
    <t xml:space="preserve">sferuli ventili d=50 </t>
  </si>
  <si>
    <t>sferuli ventili d=40mm</t>
  </si>
  <si>
    <t xml:space="preserve">sferuli ventili d=32 </t>
  </si>
  <si>
    <t>sferuli ventili d=25mm</t>
  </si>
  <si>
    <t xml:space="preserve">mabalansirebuli ventili d=32 </t>
  </si>
  <si>
    <t xml:space="preserve">mabalansirebuli ventili d=25 </t>
  </si>
  <si>
    <t xml:space="preserve">mabalansirebuli ventili d=20 </t>
  </si>
  <si>
    <t xml:space="preserve">mabalansirebuli ventili d=15 </t>
  </si>
  <si>
    <t xml:space="preserve">radiatoris ventili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</si>
</sst>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\ _L_a_r_i_-;\-* #,##0.00\ _L_a_r_i_-;_-* &quot;-&quot;??\ _L_a_r_i_-;_-@_-"/>
    <numFmt numFmtId="165" formatCode="#,##0.000"/>
    <numFmt numFmtId="166" formatCode="0.000"/>
    <numFmt numFmtId="167" formatCode="0.0"/>
    <numFmt numFmtId="170" formatCode="_-* #,##0.00\ _₾_-;\-* #,##0.00\ _₾_-;_-* &quot;-&quot;??\ _₾_-;_-@_-"/>
  </numFmts>
  <fonts count="124">
    <font>
      <sz val="11"/>
      <color theme="1"/>
      <name val="Calibri"/>
      <family val="2"/>
      <scheme val="minor"/>
    </font>
    <font>
      <sz val="12"/>
      <name val="AcadNusx"/>
    </font>
    <font>
      <sz val="11"/>
      <color theme="1"/>
      <name val="AcadNusx"/>
    </font>
    <font>
      <sz val="11"/>
      <color theme="1"/>
      <name val="Sylfaen"/>
      <family val="1"/>
    </font>
    <font>
      <b/>
      <sz val="12"/>
      <name val="Sylfaen"/>
      <family val="1"/>
    </font>
    <font>
      <b/>
      <sz val="12"/>
      <color theme="1"/>
      <name val="Sylfaen"/>
      <family val="1"/>
    </font>
    <font>
      <b/>
      <sz val="12"/>
      <name val="Sylfaen"/>
      <family val="1"/>
      <charset val="204"/>
    </font>
    <font>
      <sz val="11"/>
      <color theme="1"/>
      <name val="Sylfaen"/>
      <family val="1"/>
      <charset val="204"/>
    </font>
    <font>
      <sz val="12"/>
      <name val="Sylfaen"/>
      <family val="1"/>
      <charset val="204"/>
    </font>
    <font>
      <sz val="10"/>
      <name val="Sylfaen"/>
      <family val="1"/>
      <charset val="204"/>
    </font>
    <font>
      <b/>
      <sz val="11"/>
      <color rgb="FF000000"/>
      <name val="Sylfaen"/>
      <family val="1"/>
      <charset val="204"/>
    </font>
    <font>
      <vertAlign val="superscript"/>
      <sz val="12"/>
      <name val="Sylfaen"/>
      <family val="1"/>
      <charset val="204"/>
    </font>
    <font>
      <sz val="12"/>
      <color theme="1"/>
      <name val="Sylfaen"/>
      <family val="1"/>
      <charset val="204"/>
    </font>
    <font>
      <sz val="10"/>
      <color theme="1"/>
      <name val="Sylfaen"/>
      <family val="1"/>
      <charset val="204"/>
    </font>
    <font>
      <b/>
      <sz val="12"/>
      <name val="LitNusx"/>
      <family val="2"/>
    </font>
    <font>
      <sz val="12"/>
      <name val="LitNusx"/>
      <family val="2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1"/>
      <name val="AcadNusx"/>
    </font>
    <font>
      <b/>
      <sz val="12"/>
      <name val="AcadNusx"/>
    </font>
    <font>
      <sz val="12"/>
      <color theme="1"/>
      <name val="AcadNusx"/>
    </font>
    <font>
      <b/>
      <sz val="11"/>
      <name val="AcadNusx"/>
    </font>
    <font>
      <sz val="11"/>
      <color theme="1"/>
      <name val="Arachveulebrivi Thin"/>
      <family val="2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</font>
    <font>
      <b/>
      <sz val="11"/>
      <color rgb="FFFF0000"/>
      <name val="Arial"/>
      <family val="2"/>
      <charset val="204"/>
    </font>
    <font>
      <b/>
      <sz val="11"/>
      <color theme="1"/>
      <name val="Calibri"/>
      <family val="2"/>
      <scheme val="minor"/>
    </font>
    <font>
      <b/>
      <sz val="16"/>
      <name val="AcadNusx"/>
    </font>
    <font>
      <sz val="16"/>
      <color rgb="FF000000"/>
      <name val="Calibri"/>
      <family val="2"/>
    </font>
    <font>
      <b/>
      <sz val="18"/>
      <name val="ACADEMIURY A&amp;V"/>
      <family val="2"/>
    </font>
    <font>
      <b/>
      <sz val="18"/>
      <name val="AcadNusx"/>
    </font>
    <font>
      <sz val="12"/>
      <color rgb="FF000000"/>
      <name val="Calibri"/>
      <family val="2"/>
    </font>
    <font>
      <sz val="10"/>
      <name val="AcadNusx"/>
    </font>
    <font>
      <b/>
      <sz val="12"/>
      <color rgb="FF000000"/>
      <name val="Calibri"/>
      <family val="2"/>
    </font>
    <font>
      <sz val="10"/>
      <name val="Arial Cyr"/>
      <family val="2"/>
      <charset val="204"/>
    </font>
    <font>
      <b/>
      <sz val="11"/>
      <color theme="1"/>
      <name val="AcadNusx"/>
    </font>
    <font>
      <sz val="11"/>
      <color rgb="FF000000"/>
      <name val="AcadNusx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8"/>
      <name val="Calibri"/>
      <family val="2"/>
      <scheme val="minor"/>
    </font>
    <font>
      <b/>
      <sz val="9"/>
      <name val="AcadNusx"/>
    </font>
    <font>
      <b/>
      <sz val="9"/>
      <color theme="1"/>
      <name val="AcadNusx"/>
    </font>
    <font>
      <sz val="9"/>
      <name val="AcadNusx"/>
    </font>
    <font>
      <sz val="11"/>
      <name val="Times New Roman"/>
      <family val="1"/>
      <charset val="204"/>
    </font>
    <font>
      <sz val="9"/>
      <color theme="1"/>
      <name val="AcadNusx"/>
    </font>
    <font>
      <b/>
      <sz val="10"/>
      <name val="AcadNusx"/>
    </font>
    <font>
      <b/>
      <sz val="10"/>
      <color theme="1"/>
      <name val="AcadNusx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cadNusx"/>
    </font>
    <font>
      <b/>
      <sz val="10"/>
      <color theme="1"/>
      <name val="Times New Roman"/>
      <family val="1"/>
    </font>
    <font>
      <b/>
      <sz val="10"/>
      <name val="Arial"/>
      <family val="2"/>
    </font>
    <font>
      <b/>
      <sz val="10"/>
      <name val="Sylfaen"/>
      <family val="1"/>
      <charset val="204"/>
    </font>
    <font>
      <sz val="10"/>
      <color rgb="FFFF0000"/>
      <name val="Sylfaen"/>
      <family val="1"/>
    </font>
    <font>
      <sz val="11"/>
      <name val="Calibri"/>
      <family val="2"/>
      <scheme val="minor"/>
    </font>
    <font>
      <b/>
      <sz val="10"/>
      <name val="Sylfaen"/>
      <family val="1"/>
    </font>
    <font>
      <b/>
      <vertAlign val="superscript"/>
      <sz val="10"/>
      <name val="AcadNusx"/>
    </font>
    <font>
      <b/>
      <sz val="10"/>
      <color rgb="FF000000"/>
      <name val="AcadNusx"/>
    </font>
    <font>
      <b/>
      <vertAlign val="superscript"/>
      <sz val="10"/>
      <color theme="1"/>
      <name val="AcadNusx"/>
    </font>
    <font>
      <b/>
      <sz val="10"/>
      <color theme="1"/>
      <name val="Calibri"/>
      <family val="2"/>
      <charset val="204"/>
      <scheme val="minor"/>
    </font>
    <font>
      <b/>
      <sz val="10"/>
      <name val="Cambria"/>
      <family val="1"/>
      <charset val="204"/>
      <scheme val="major"/>
    </font>
    <font>
      <b/>
      <vertAlign val="superscript"/>
      <sz val="10"/>
      <name val="Sylfaen"/>
      <family val="1"/>
    </font>
    <font>
      <b/>
      <sz val="10"/>
      <color theme="1"/>
      <name val="Calibri"/>
      <family val="2"/>
      <scheme val="minor"/>
    </font>
    <font>
      <sz val="10"/>
      <color rgb="FFFF0000"/>
      <name val="Sylfaen"/>
      <family val="1"/>
      <charset val="204"/>
    </font>
    <font>
      <b/>
      <sz val="10"/>
      <color theme="1"/>
      <name val="Sylfaen"/>
      <family val="1"/>
    </font>
    <font>
      <b/>
      <sz val="10"/>
      <color theme="1"/>
      <name val="Sylfaen"/>
      <family val="1"/>
      <charset val="204"/>
    </font>
    <font>
      <b/>
      <sz val="9"/>
      <color indexed="8"/>
      <name val="Calibri"/>
      <family val="2"/>
      <charset val="204"/>
    </font>
    <font>
      <b/>
      <sz val="10"/>
      <color rgb="FF000000"/>
      <name val="Sylfaen"/>
      <family val="1"/>
      <charset val="204"/>
    </font>
    <font>
      <sz val="10"/>
      <name val="Arial Cyr"/>
    </font>
    <font>
      <sz val="10"/>
      <name val="AcadMtavr"/>
    </font>
    <font>
      <b/>
      <i/>
      <u/>
      <sz val="11"/>
      <name val="AcadNusx"/>
    </font>
    <font>
      <b/>
      <sz val="10"/>
      <name val="Times New Roman"/>
      <family val="1"/>
      <charset val="204"/>
    </font>
    <font>
      <b/>
      <sz val="10"/>
      <name val="Times New Roman"/>
      <family val="1"/>
    </font>
    <font>
      <sz val="10"/>
      <name val="Helv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.5"/>
      <name val="AcadNusx"/>
    </font>
    <font>
      <b/>
      <sz val="10"/>
      <color rgb="FF000000"/>
      <name val="Sylfaen"/>
      <family val="1"/>
    </font>
    <font>
      <sz val="10"/>
      <name val="Sylfaen"/>
      <family val="1"/>
    </font>
    <font>
      <b/>
      <sz val="10"/>
      <color indexed="8"/>
      <name val="Arial"/>
      <family val="2"/>
      <charset val="204"/>
    </font>
    <font>
      <b/>
      <sz val="10"/>
      <color indexed="8"/>
      <name val="AcadNusx"/>
    </font>
    <font>
      <b/>
      <sz val="10"/>
      <name val="Arial"/>
      <family val="2"/>
      <charset val="204"/>
    </font>
    <font>
      <b/>
      <sz val="11"/>
      <color theme="1"/>
      <name val="Sylfaen"/>
      <family val="1"/>
      <charset val="204"/>
    </font>
    <font>
      <b/>
      <sz val="12"/>
      <color theme="1"/>
      <name val="AcadNusx"/>
    </font>
    <font>
      <sz val="12"/>
      <color theme="1"/>
      <name val="Calibri"/>
      <family val="2"/>
      <charset val="204"/>
      <scheme val="minor"/>
    </font>
    <font>
      <b/>
      <sz val="12"/>
      <color theme="1"/>
      <name val="AcadMtavr"/>
    </font>
    <font>
      <b/>
      <sz val="14"/>
      <name val="AcadNusx"/>
    </font>
    <font>
      <b/>
      <i/>
      <sz val="12"/>
      <color theme="1"/>
      <name val="AcadMtavr"/>
    </font>
    <font>
      <b/>
      <sz val="10"/>
      <name val="AcadMtavr"/>
    </font>
    <font>
      <b/>
      <sz val="10"/>
      <name val="Calibri"/>
      <family val="2"/>
      <charset val="204"/>
    </font>
    <font>
      <b/>
      <sz val="10.5"/>
      <name val="AcadNusx"/>
    </font>
    <font>
      <b/>
      <vertAlign val="superscript"/>
      <sz val="10.5"/>
      <name val="AcadNusx"/>
    </font>
    <font>
      <b/>
      <sz val="10.5"/>
      <name val="Times New Roman"/>
      <family val="1"/>
      <charset val="204"/>
    </font>
    <font>
      <b/>
      <sz val="10"/>
      <color theme="1"/>
      <name val="AcadMtavr"/>
    </font>
    <font>
      <b/>
      <vertAlign val="superscript"/>
      <sz val="11"/>
      <name val="AcadNusx"/>
    </font>
    <font>
      <sz val="12"/>
      <name val="Avaza"/>
      <family val="2"/>
    </font>
    <font>
      <sz val="11"/>
      <color indexed="8"/>
      <name val="Calibri"/>
      <family val="2"/>
    </font>
    <font>
      <b/>
      <sz val="10.5"/>
      <name val="Calibri"/>
      <family val="2"/>
      <charset val="204"/>
    </font>
    <font>
      <b/>
      <sz val="11"/>
      <color theme="1"/>
      <name val="Arachveulebrivi Thin"/>
      <family val="2"/>
    </font>
    <font>
      <b/>
      <sz val="11"/>
      <color theme="1"/>
      <name val="Arachveulebrivi Thin"/>
      <family val="2"/>
    </font>
    <font>
      <sz val="10"/>
      <color theme="1"/>
      <name val="Arachveulebrivi Thin"/>
      <family val="2"/>
    </font>
    <font>
      <b/>
      <sz val="10"/>
      <name val="LitNusx"/>
      <family val="2"/>
    </font>
    <font>
      <b/>
      <sz val="10"/>
      <name val="Arial GEO"/>
      <family val="2"/>
    </font>
    <font>
      <b/>
      <vertAlign val="superscript"/>
      <sz val="10"/>
      <name val="Arial"/>
      <family val="2"/>
    </font>
    <font>
      <sz val="11"/>
      <name val="Sylfaen"/>
      <family val="1"/>
    </font>
    <font>
      <sz val="12"/>
      <name val="Sylfaen"/>
      <family val="1"/>
    </font>
    <font>
      <b/>
      <sz val="8"/>
      <name val="AcadNusx"/>
    </font>
    <font>
      <sz val="11"/>
      <color rgb="FF000000"/>
      <name val="Sylfaen"/>
      <family val="1"/>
      <charset val="204"/>
    </font>
    <font>
      <sz val="11"/>
      <name val="Sylfaen"/>
      <family val="1"/>
      <charset val="204"/>
    </font>
    <font>
      <b/>
      <i/>
      <sz val="11"/>
      <color rgb="FF000000"/>
      <name val="Sylfaen"/>
      <family val="1"/>
      <charset val="204"/>
    </font>
    <font>
      <i/>
      <sz val="11"/>
      <color rgb="FF000000"/>
      <name val="Sylfaen"/>
      <family val="1"/>
      <charset val="204"/>
    </font>
    <font>
      <b/>
      <i/>
      <sz val="11"/>
      <color theme="1"/>
      <name val="Sylfaen"/>
      <family val="1"/>
      <charset val="204"/>
    </font>
    <font>
      <i/>
      <sz val="11"/>
      <color theme="1"/>
      <name val="Sylfaen"/>
      <family val="1"/>
      <charset val="204"/>
    </font>
    <font>
      <sz val="12"/>
      <color theme="1"/>
      <name val="Calibri"/>
      <family val="2"/>
      <scheme val="minor"/>
    </font>
    <font>
      <b/>
      <sz val="11"/>
      <name val="Sylfaen"/>
      <family val="1"/>
      <charset val="204"/>
    </font>
    <font>
      <sz val="12"/>
      <color theme="1"/>
      <name val="Sylfaen"/>
      <family val="1"/>
    </font>
    <font>
      <b/>
      <i/>
      <sz val="12"/>
      <color theme="1"/>
      <name val="Sylfaen"/>
      <family val="1"/>
      <charset val="204"/>
    </font>
    <font>
      <b/>
      <sz val="11"/>
      <color theme="1"/>
      <name val="Sylfaen"/>
      <family val="1"/>
    </font>
    <font>
      <b/>
      <i/>
      <sz val="10"/>
      <color theme="1"/>
      <name val="AcadMtavr"/>
    </font>
    <font>
      <b/>
      <sz val="10"/>
      <name val="Helv"/>
    </font>
    <font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</borders>
  <cellStyleXfs count="44">
    <xf numFmtId="0" fontId="0" fillId="0" borderId="0"/>
    <xf numFmtId="0" fontId="24" fillId="0" borderId="0"/>
    <xf numFmtId="43" fontId="38" fillId="0" borderId="0" applyFont="0" applyFill="0" applyBorder="0" applyAlignment="0" applyProtection="0"/>
    <xf numFmtId="0" fontId="40" fillId="0" borderId="0"/>
    <xf numFmtId="0" fontId="46" fillId="0" borderId="0"/>
    <xf numFmtId="0" fontId="24" fillId="0" borderId="0"/>
    <xf numFmtId="0" fontId="4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0" fillId="0" borderId="0"/>
    <xf numFmtId="0" fontId="71" fillId="0" borderId="0"/>
    <xf numFmtId="0" fontId="71" fillId="0" borderId="0"/>
    <xf numFmtId="0" fontId="24" fillId="0" borderId="0"/>
    <xf numFmtId="0" fontId="35" fillId="0" borderId="0"/>
    <xf numFmtId="0" fontId="71" fillId="0" borderId="0"/>
    <xf numFmtId="43" fontId="71" fillId="0" borderId="0" applyFont="0" applyFill="0" applyBorder="0" applyAlignment="0" applyProtection="0"/>
    <xf numFmtId="0" fontId="76" fillId="0" borderId="0"/>
    <xf numFmtId="170" fontId="71" fillId="0" borderId="0" applyFont="0" applyFill="0" applyBorder="0" applyAlignment="0" applyProtection="0"/>
    <xf numFmtId="0" fontId="77" fillId="0" borderId="0"/>
    <xf numFmtId="0" fontId="35" fillId="0" borderId="0"/>
    <xf numFmtId="0" fontId="35" fillId="0" borderId="0"/>
    <xf numFmtId="0" fontId="24" fillId="0" borderId="0"/>
    <xf numFmtId="0" fontId="24" fillId="0" borderId="0"/>
    <xf numFmtId="0" fontId="24" fillId="0" borderId="0"/>
    <xf numFmtId="0" fontId="77" fillId="0" borderId="0"/>
    <xf numFmtId="170" fontId="71" fillId="0" borderId="0" applyFont="0" applyFill="0" applyBorder="0" applyAlignment="0" applyProtection="0"/>
    <xf numFmtId="164" fontId="77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40" fillId="0" borderId="0"/>
    <xf numFmtId="0" fontId="35" fillId="0" borderId="0"/>
    <xf numFmtId="0" fontId="35" fillId="0" borderId="0"/>
    <xf numFmtId="0" fontId="24" fillId="0" borderId="0"/>
    <xf numFmtId="170" fontId="35" fillId="0" borderId="0" applyFont="0" applyFill="0" applyBorder="0" applyAlignment="0" applyProtection="0"/>
    <xf numFmtId="0" fontId="99" fillId="0" borderId="0"/>
    <xf numFmtId="0" fontId="24" fillId="0" borderId="0"/>
    <xf numFmtId="0" fontId="24" fillId="0" borderId="0"/>
    <xf numFmtId="0" fontId="24" fillId="0" borderId="0"/>
    <xf numFmtId="0" fontId="40" fillId="0" borderId="0"/>
    <xf numFmtId="0" fontId="24" fillId="0" borderId="0"/>
    <xf numFmtId="0" fontId="40" fillId="0" borderId="0"/>
  </cellStyleXfs>
  <cellXfs count="940">
    <xf numFmtId="0" fontId="0" fillId="0" borderId="0" xfId="0"/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Alignment="1">
      <alignment horizontal="right"/>
    </xf>
    <xf numFmtId="0" fontId="5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right" vertical="center" wrapText="1"/>
    </xf>
    <xf numFmtId="0" fontId="16" fillId="0" borderId="0" xfId="0" applyFont="1" applyFill="1" applyAlignment="1">
      <alignment vertical="center"/>
    </xf>
    <xf numFmtId="0" fontId="14" fillId="0" borderId="1" xfId="0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top"/>
    </xf>
    <xf numFmtId="49" fontId="6" fillId="0" borderId="11" xfId="0" applyNumberFormat="1" applyFont="1" applyBorder="1" applyAlignment="1">
      <alignment horizontal="left" vertical="top"/>
    </xf>
    <xf numFmtId="0" fontId="6" fillId="0" borderId="11" xfId="0" applyFont="1" applyBorder="1" applyAlignment="1">
      <alignment vertical="top"/>
    </xf>
    <xf numFmtId="0" fontId="6" fillId="0" borderId="11" xfId="0" applyFont="1" applyBorder="1" applyAlignment="1">
      <alignment horizontal="right" vertical="top"/>
    </xf>
    <xf numFmtId="0" fontId="0" fillId="0" borderId="0" xfId="0" applyAlignment="1">
      <alignment vertical="center"/>
    </xf>
    <xf numFmtId="0" fontId="14" fillId="0" borderId="6" xfId="0" applyFont="1" applyFill="1" applyBorder="1" applyAlignment="1">
      <alignment horizontal="right" vertical="center" wrapText="1"/>
    </xf>
    <xf numFmtId="0" fontId="8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2" fontId="23" fillId="0" borderId="0" xfId="0" applyNumberFormat="1" applyFont="1" applyFill="1" applyAlignment="1">
      <alignment horizontal="center" vertical="center"/>
    </xf>
    <xf numFmtId="1" fontId="23" fillId="0" borderId="0" xfId="0" applyNumberFormat="1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7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vertical="center" wrapText="1"/>
    </xf>
    <xf numFmtId="2" fontId="17" fillId="0" borderId="0" xfId="0" applyNumberFormat="1" applyFont="1" applyFill="1" applyAlignment="1">
      <alignment horizontal="center" vertical="center"/>
    </xf>
    <xf numFmtId="0" fontId="23" fillId="0" borderId="1" xfId="0" applyFont="1" applyFill="1" applyBorder="1" applyAlignment="1">
      <alignment vertical="center"/>
    </xf>
    <xf numFmtId="0" fontId="25" fillId="0" borderId="1" xfId="0" applyFont="1" applyFill="1" applyBorder="1" applyAlignment="1">
      <alignment horizontal="center" vertical="center" wrapText="1"/>
    </xf>
    <xf numFmtId="2" fontId="23" fillId="0" borderId="0" xfId="0" applyNumberFormat="1" applyFont="1" applyFill="1" applyAlignment="1">
      <alignment vertical="center"/>
    </xf>
    <xf numFmtId="2" fontId="26" fillId="0" borderId="0" xfId="0" applyNumberFormat="1" applyFont="1" applyFill="1" applyBorder="1" applyAlignment="1">
      <alignment vertical="center"/>
    </xf>
    <xf numFmtId="0" fontId="23" fillId="0" borderId="0" xfId="0" applyFont="1" applyFill="1" applyAlignment="1">
      <alignment vertical="center"/>
    </xf>
    <xf numFmtId="2" fontId="23" fillId="0" borderId="0" xfId="0" applyNumberFormat="1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 wrapText="1"/>
    </xf>
    <xf numFmtId="2" fontId="23" fillId="0" borderId="0" xfId="0" applyNumberFormat="1" applyFont="1" applyFill="1" applyBorder="1" applyAlignment="1">
      <alignment horizontal="center" vertical="center"/>
    </xf>
    <xf numFmtId="2" fontId="23" fillId="0" borderId="0" xfId="0" applyNumberFormat="1" applyFont="1" applyFill="1" applyBorder="1" applyAlignment="1">
      <alignment horizontal="right" vertical="center"/>
    </xf>
    <xf numFmtId="4" fontId="7" fillId="0" borderId="1" xfId="0" applyNumberFormat="1" applyFont="1" applyFill="1" applyBorder="1" applyAlignment="1">
      <alignment horizontal="center" vertical="center"/>
    </xf>
    <xf numFmtId="0" fontId="30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1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4" fillId="0" borderId="0" xfId="1" applyAlignment="1">
      <alignment vertical="center"/>
    </xf>
    <xf numFmtId="0" fontId="19" fillId="0" borderId="0" xfId="1" applyFont="1" applyAlignment="1">
      <alignment vertical="center"/>
    </xf>
    <xf numFmtId="2" fontId="19" fillId="0" borderId="0" xfId="1" applyNumberFormat="1" applyFont="1" applyAlignment="1">
      <alignment vertical="center"/>
    </xf>
    <xf numFmtId="4" fontId="19" fillId="0" borderId="0" xfId="0" applyNumberFormat="1" applyFont="1" applyAlignment="1">
      <alignment horizontal="center" vertical="center"/>
    </xf>
    <xf numFmtId="4" fontId="19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3" fillId="0" borderId="0" xfId="1" applyFont="1" applyAlignment="1">
      <alignment vertical="center"/>
    </xf>
    <xf numFmtId="0" fontId="1" fillId="0" borderId="0" xfId="1" applyFont="1" applyAlignment="1">
      <alignment vertical="center"/>
    </xf>
    <xf numFmtId="0" fontId="1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1" fillId="0" borderId="0" xfId="0" applyFont="1" applyFill="1" applyAlignment="1">
      <alignment vertical="center"/>
    </xf>
    <xf numFmtId="0" fontId="23" fillId="0" borderId="1" xfId="0" applyFont="1" applyFill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6" fillId="0" borderId="11" xfId="0" applyFont="1" applyFill="1" applyBorder="1" applyAlignment="1">
      <alignment horizontal="left" vertical="center"/>
    </xf>
    <xf numFmtId="49" fontId="6" fillId="0" borderId="11" xfId="0" applyNumberFormat="1" applyFont="1" applyFill="1" applyBorder="1" applyAlignment="1">
      <alignment horizontal="left" vertical="center"/>
    </xf>
    <xf numFmtId="0" fontId="6" fillId="0" borderId="11" xfId="0" applyFont="1" applyFill="1" applyBorder="1" applyAlignment="1">
      <alignment vertical="center"/>
    </xf>
    <xf numFmtId="0" fontId="6" fillId="0" borderId="11" xfId="0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0" fontId="36" fillId="0" borderId="0" xfId="0" applyFont="1" applyFill="1" applyAlignment="1">
      <alignment vertical="center"/>
    </xf>
    <xf numFmtId="0" fontId="19" fillId="0" borderId="0" xfId="1" applyFont="1" applyFill="1" applyAlignment="1">
      <alignment vertical="center"/>
    </xf>
    <xf numFmtId="0" fontId="44" fillId="2" borderId="1" xfId="0" applyFont="1" applyFill="1" applyBorder="1" applyAlignment="1">
      <alignment horizontal="center" vertical="center" wrapText="1"/>
    </xf>
    <xf numFmtId="2" fontId="43" fillId="2" borderId="1" xfId="0" applyNumberFormat="1" applyFont="1" applyFill="1" applyBorder="1" applyAlignment="1">
      <alignment horizontal="center" vertical="center"/>
    </xf>
    <xf numFmtId="0" fontId="49" fillId="2" borderId="1" xfId="0" applyFont="1" applyFill="1" applyBorder="1" applyAlignment="1">
      <alignment horizontal="center" vertical="center" wrapText="1"/>
    </xf>
    <xf numFmtId="0" fontId="49" fillId="0" borderId="1" xfId="0" applyFont="1" applyBorder="1" applyAlignment="1">
      <alignment vertical="justify"/>
    </xf>
    <xf numFmtId="0" fontId="49" fillId="0" borderId="1" xfId="0" applyFont="1" applyBorder="1" applyAlignment="1">
      <alignment horizontal="center" vertical="center"/>
    </xf>
    <xf numFmtId="0" fontId="44" fillId="0" borderId="1" xfId="0" applyFont="1" applyFill="1" applyBorder="1" applyAlignment="1">
      <alignment horizontal="left" vertical="center" wrapText="1"/>
    </xf>
    <xf numFmtId="0" fontId="43" fillId="0" borderId="1" xfId="6" applyFont="1" applyFill="1" applyBorder="1" applyAlignment="1">
      <alignment horizontal="center" vertical="center"/>
    </xf>
    <xf numFmtId="0" fontId="44" fillId="2" borderId="1" xfId="0" applyFont="1" applyFill="1" applyBorder="1" applyAlignment="1">
      <alignment horizontal="left" vertical="center" wrapText="1"/>
    </xf>
    <xf numFmtId="0" fontId="43" fillId="0" borderId="1" xfId="6" applyFont="1" applyBorder="1" applyAlignment="1">
      <alignment horizontal="center" vertical="center"/>
    </xf>
    <xf numFmtId="2" fontId="43" fillId="0" borderId="1" xfId="3" applyNumberFormat="1" applyFont="1" applyBorder="1" applyAlignment="1">
      <alignment horizontal="center" vertical="center"/>
    </xf>
    <xf numFmtId="0" fontId="49" fillId="0" borderId="1" xfId="0" applyFont="1" applyFill="1" applyBorder="1" applyAlignment="1">
      <alignment horizontal="left" vertical="center" wrapText="1"/>
    </xf>
    <xf numFmtId="2" fontId="9" fillId="0" borderId="1" xfId="0" applyNumberFormat="1" applyFont="1" applyFill="1" applyBorder="1" applyAlignment="1">
      <alignment horizontal="center" vertical="center"/>
    </xf>
    <xf numFmtId="0" fontId="48" fillId="0" borderId="1" xfId="3" applyFont="1" applyBorder="1" applyAlignment="1">
      <alignment horizontal="center" vertical="center"/>
    </xf>
    <xf numFmtId="0" fontId="48" fillId="0" borderId="1" xfId="6" applyFont="1" applyFill="1" applyBorder="1" applyAlignment="1">
      <alignment horizontal="center" vertical="center"/>
    </xf>
    <xf numFmtId="0" fontId="33" fillId="0" borderId="3" xfId="0" applyFont="1" applyBorder="1" applyAlignment="1">
      <alignment horizontal="center" vertical="top"/>
    </xf>
    <xf numFmtId="0" fontId="43" fillId="0" borderId="1" xfId="6" applyFont="1" applyFill="1" applyBorder="1" applyAlignment="1">
      <alignment vertical="center"/>
    </xf>
    <xf numFmtId="0" fontId="43" fillId="0" borderId="1" xfId="3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top" wrapText="1"/>
    </xf>
    <xf numFmtId="4" fontId="24" fillId="0" borderId="1" xfId="5" applyNumberFormat="1" applyFont="1" applyFill="1" applyBorder="1" applyAlignment="1">
      <alignment horizontal="center" vertical="top"/>
    </xf>
    <xf numFmtId="0" fontId="49" fillId="2" borderId="1" xfId="0" applyFont="1" applyFill="1" applyBorder="1" applyAlignment="1">
      <alignment horizontal="center" vertical="top" wrapText="1"/>
    </xf>
    <xf numFmtId="4" fontId="49" fillId="2" borderId="1" xfId="0" applyNumberFormat="1" applyFont="1" applyFill="1" applyBorder="1" applyAlignment="1">
      <alignment horizontal="center" vertical="top" wrapText="1"/>
    </xf>
    <xf numFmtId="0" fontId="33" fillId="2" borderId="1" xfId="0" applyFont="1" applyFill="1" applyBorder="1" applyAlignment="1">
      <alignment horizontal="center" vertical="top" wrapText="1"/>
    </xf>
    <xf numFmtId="2" fontId="49" fillId="2" borderId="1" xfId="0" applyNumberFormat="1" applyFont="1" applyFill="1" applyBorder="1" applyAlignment="1">
      <alignment horizontal="center" vertical="top" wrapText="1"/>
    </xf>
    <xf numFmtId="2" fontId="52" fillId="2" borderId="1" xfId="0" applyNumberFormat="1" applyFont="1" applyFill="1" applyBorder="1" applyAlignment="1">
      <alignment horizontal="center" vertical="top"/>
    </xf>
    <xf numFmtId="2" fontId="49" fillId="2" borderId="1" xfId="0" applyNumberFormat="1" applyFont="1" applyFill="1" applyBorder="1" applyAlignment="1">
      <alignment horizontal="center" vertical="top"/>
    </xf>
    <xf numFmtId="0" fontId="33" fillId="0" borderId="0" xfId="0" applyFont="1" applyBorder="1" applyAlignment="1">
      <alignment horizontal="center" vertical="top"/>
    </xf>
    <xf numFmtId="0" fontId="52" fillId="2" borderId="1" xfId="0" applyFont="1" applyFill="1" applyBorder="1" applyAlignment="1">
      <alignment horizontal="center" vertical="top" wrapText="1"/>
    </xf>
    <xf numFmtId="0" fontId="48" fillId="2" borderId="1" xfId="9" applyFont="1" applyFill="1" applyBorder="1" applyAlignment="1">
      <alignment horizontal="center" vertical="top"/>
    </xf>
    <xf numFmtId="0" fontId="49" fillId="0" borderId="1" xfId="0" applyFont="1" applyFill="1" applyBorder="1" applyAlignment="1">
      <alignment horizontal="center" vertical="top" wrapText="1"/>
    </xf>
    <xf numFmtId="0" fontId="39" fillId="0" borderId="1" xfId="0" applyFont="1" applyFill="1" applyBorder="1" applyAlignment="1">
      <alignment horizontal="center" vertical="top"/>
    </xf>
    <xf numFmtId="4" fontId="9" fillId="0" borderId="1" xfId="0" applyNumberFormat="1" applyFont="1" applyFill="1" applyBorder="1" applyAlignment="1">
      <alignment horizontal="center" vertical="top"/>
    </xf>
    <xf numFmtId="4" fontId="55" fillId="0" borderId="1" xfId="0" applyNumberFormat="1" applyFont="1" applyFill="1" applyBorder="1" applyAlignment="1">
      <alignment horizontal="center" vertical="top"/>
    </xf>
    <xf numFmtId="4" fontId="58" fillId="0" borderId="1" xfId="0" applyNumberFormat="1" applyFont="1" applyFill="1" applyBorder="1" applyAlignment="1">
      <alignment horizontal="center" vertical="top"/>
    </xf>
    <xf numFmtId="4" fontId="55" fillId="0" borderId="6" xfId="0" applyNumberFormat="1" applyFont="1" applyFill="1" applyBorder="1" applyAlignment="1">
      <alignment horizontal="center" vertical="top"/>
    </xf>
    <xf numFmtId="0" fontId="33" fillId="0" borderId="1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33" fillId="0" borderId="1" xfId="6" applyFont="1" applyFill="1" applyBorder="1" applyAlignment="1">
      <alignment horizontal="center" vertical="top"/>
    </xf>
    <xf numFmtId="0" fontId="33" fillId="0" borderId="1" xfId="3" applyFont="1" applyFill="1" applyBorder="1" applyAlignment="1">
      <alignment horizontal="center" vertical="top"/>
    </xf>
    <xf numFmtId="167" fontId="33" fillId="2" borderId="1" xfId="0" applyNumberFormat="1" applyFont="1" applyFill="1" applyBorder="1" applyAlignment="1">
      <alignment horizontal="center" vertical="top" wrapText="1"/>
    </xf>
    <xf numFmtId="0" fontId="33" fillId="0" borderId="1" xfId="9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 wrapText="1"/>
    </xf>
    <xf numFmtId="2" fontId="49" fillId="0" borderId="1" xfId="3" applyNumberFormat="1" applyFont="1" applyBorder="1" applyAlignment="1">
      <alignment horizontal="center" vertical="center"/>
    </xf>
    <xf numFmtId="2" fontId="48" fillId="0" borderId="1" xfId="6" applyNumberFormat="1" applyFont="1" applyBorder="1" applyAlignment="1">
      <alignment horizontal="center" vertical="center"/>
    </xf>
    <xf numFmtId="2" fontId="48" fillId="0" borderId="1" xfId="3" applyNumberFormat="1" applyFont="1" applyBorder="1" applyAlignment="1">
      <alignment horizontal="center" vertical="center"/>
    </xf>
    <xf numFmtId="2" fontId="33" fillId="0" borderId="1" xfId="3" applyNumberFormat="1" applyFont="1" applyBorder="1" applyAlignment="1">
      <alignment horizontal="center" vertical="center"/>
    </xf>
    <xf numFmtId="2" fontId="52" fillId="2" borderId="1" xfId="0" applyNumberFormat="1" applyFont="1" applyFill="1" applyBorder="1" applyAlignment="1">
      <alignment horizontal="center" vertical="center" wrapText="1"/>
    </xf>
    <xf numFmtId="2" fontId="33" fillId="0" borderId="1" xfId="6" applyNumberFormat="1" applyFont="1" applyBorder="1" applyAlignment="1">
      <alignment horizontal="center" vertical="center"/>
    </xf>
    <xf numFmtId="2" fontId="58" fillId="0" borderId="1" xfId="0" applyNumberFormat="1" applyFont="1" applyBorder="1" applyAlignment="1">
      <alignment horizontal="center" vertical="center"/>
    </xf>
    <xf numFmtId="2" fontId="67" fillId="0" borderId="1" xfId="0" applyNumberFormat="1" applyFont="1" applyFill="1" applyBorder="1" applyAlignment="1">
      <alignment horizontal="center" vertical="center"/>
    </xf>
    <xf numFmtId="2" fontId="52" fillId="0" borderId="1" xfId="4" applyNumberFormat="1" applyFont="1" applyBorder="1" applyAlignment="1">
      <alignment horizontal="center" vertical="top" wrapText="1"/>
    </xf>
    <xf numFmtId="2" fontId="58" fillId="0" borderId="1" xfId="0" applyNumberFormat="1" applyFont="1" applyBorder="1" applyAlignment="1">
      <alignment horizontal="center" vertical="top"/>
    </xf>
    <xf numFmtId="2" fontId="58" fillId="0" borderId="1" xfId="0" applyNumberFormat="1" applyFont="1" applyFill="1" applyBorder="1" applyAlignment="1">
      <alignment horizontal="center" vertical="top"/>
    </xf>
    <xf numFmtId="2" fontId="68" fillId="0" borderId="1" xfId="0" applyNumberFormat="1" applyFont="1" applyFill="1" applyBorder="1" applyAlignment="1">
      <alignment horizontal="center" vertical="center" wrapText="1"/>
    </xf>
    <xf numFmtId="0" fontId="49" fillId="0" borderId="1" xfId="0" applyFont="1" applyFill="1" applyBorder="1" applyAlignment="1">
      <alignment vertical="top" wrapText="1"/>
    </xf>
    <xf numFmtId="0" fontId="52" fillId="2" borderId="16" xfId="0" applyFont="1" applyFill="1" applyBorder="1" applyAlignment="1">
      <alignment horizontal="center" vertical="top"/>
    </xf>
    <xf numFmtId="0" fontId="33" fillId="0" borderId="6" xfId="6" applyFont="1" applyFill="1" applyBorder="1" applyAlignment="1">
      <alignment horizontal="center" vertical="top"/>
    </xf>
    <xf numFmtId="0" fontId="52" fillId="0" borderId="1" xfId="0" applyFont="1" applyFill="1" applyBorder="1" applyAlignment="1">
      <alignment horizontal="center" vertical="top" wrapText="1"/>
    </xf>
    <xf numFmtId="0" fontId="48" fillId="0" borderId="6" xfId="0" applyFont="1" applyBorder="1" applyAlignment="1">
      <alignment horizontal="center" vertical="top" wrapText="1"/>
    </xf>
    <xf numFmtId="0" fontId="33" fillId="0" borderId="3" xfId="0" applyFont="1" applyBorder="1" applyAlignment="1">
      <alignment horizontal="center"/>
    </xf>
    <xf numFmtId="2" fontId="48" fillId="2" borderId="1" xfId="0" applyNumberFormat="1" applyFont="1" applyFill="1" applyBorder="1" applyAlignment="1">
      <alignment horizontal="center" vertical="center"/>
    </xf>
    <xf numFmtId="4" fontId="55" fillId="0" borderId="1" xfId="0" applyNumberFormat="1" applyFont="1" applyFill="1" applyBorder="1" applyAlignment="1">
      <alignment horizontal="right" vertical="center" wrapText="1"/>
    </xf>
    <xf numFmtId="4" fontId="9" fillId="0" borderId="1" xfId="0" applyNumberFormat="1" applyFont="1" applyFill="1" applyBorder="1" applyAlignment="1">
      <alignment horizontal="center" vertical="center"/>
    </xf>
    <xf numFmtId="0" fontId="48" fillId="0" borderId="6" xfId="12" applyFont="1" applyBorder="1" applyAlignment="1">
      <alignment horizontal="center" vertical="top"/>
    </xf>
    <xf numFmtId="0" fontId="71" fillId="0" borderId="0" xfId="13"/>
    <xf numFmtId="0" fontId="1" fillId="0" borderId="0" xfId="14" applyFont="1"/>
    <xf numFmtId="0" fontId="35" fillId="0" borderId="0" xfId="15"/>
    <xf numFmtId="0" fontId="1" fillId="0" borderId="0" xfId="14" applyFont="1" applyAlignment="1">
      <alignment horizontal="left"/>
    </xf>
    <xf numFmtId="167" fontId="35" fillId="0" borderId="0" xfId="13" applyNumberFormat="1" applyFont="1" applyBorder="1" applyAlignment="1">
      <alignment horizontal="center"/>
    </xf>
    <xf numFmtId="0" fontId="33" fillId="0" borderId="3" xfId="13" applyFont="1" applyBorder="1" applyAlignment="1">
      <alignment horizontal="center" vertical="top"/>
    </xf>
    <xf numFmtId="0" fontId="48" fillId="0" borderId="3" xfId="13" applyFont="1" applyBorder="1" applyAlignment="1">
      <alignment horizontal="center" vertical="top"/>
    </xf>
    <xf numFmtId="0" fontId="71" fillId="0" borderId="0" xfId="13" applyFont="1"/>
    <xf numFmtId="0" fontId="33" fillId="0" borderId="6" xfId="13" applyFont="1" applyFill="1" applyBorder="1" applyAlignment="1" applyProtection="1">
      <alignment horizontal="center" vertical="top" wrapText="1"/>
    </xf>
    <xf numFmtId="0" fontId="48" fillId="0" borderId="6" xfId="13" applyFont="1" applyFill="1" applyBorder="1" applyAlignment="1" applyProtection="1">
      <alignment horizontal="center" vertical="top" wrapText="1"/>
    </xf>
    <xf numFmtId="0" fontId="62" fillId="0" borderId="0" xfId="20" applyFont="1" applyAlignment="1">
      <alignment horizontal="right" vertical="center" wrapText="1"/>
    </xf>
    <xf numFmtId="0" fontId="78" fillId="0" borderId="0" xfId="20" applyFont="1" applyAlignment="1">
      <alignment horizontal="center" vertical="center" wrapText="1"/>
    </xf>
    <xf numFmtId="166" fontId="23" fillId="0" borderId="1" xfId="0" applyNumberFormat="1" applyFont="1" applyFill="1" applyBorder="1" applyAlignment="1">
      <alignment horizontal="center" vertical="center"/>
    </xf>
    <xf numFmtId="166" fontId="23" fillId="0" borderId="1" xfId="0" applyNumberFormat="1" applyFont="1" applyFill="1" applyBorder="1" applyAlignment="1">
      <alignment vertical="center"/>
    </xf>
    <xf numFmtId="0" fontId="48" fillId="0" borderId="3" xfId="0" applyFont="1" applyBorder="1" applyAlignment="1">
      <alignment horizontal="left" vertical="top" wrapText="1"/>
    </xf>
    <xf numFmtId="0" fontId="48" fillId="0" borderId="6" xfId="0" applyFont="1" applyFill="1" applyBorder="1" applyAlignment="1">
      <alignment horizontal="center" vertical="top" wrapText="1"/>
    </xf>
    <xf numFmtId="0" fontId="33" fillId="0" borderId="3" xfId="0" applyFont="1" applyBorder="1" applyAlignment="1">
      <alignment horizontal="center" vertical="top" wrapText="1"/>
    </xf>
    <xf numFmtId="0" fontId="33" fillId="0" borderId="3" xfId="0" applyFont="1" applyFill="1" applyBorder="1" applyAlignment="1">
      <alignment horizontal="center" vertical="top" wrapText="1"/>
    </xf>
    <xf numFmtId="0" fontId="49" fillId="0" borderId="1" xfId="3" applyFont="1" applyBorder="1" applyAlignment="1">
      <alignment horizontal="center" vertical="center"/>
    </xf>
    <xf numFmtId="0" fontId="39" fillId="0" borderId="0" xfId="0" applyFont="1"/>
    <xf numFmtId="0" fontId="52" fillId="2" borderId="1" xfId="0" applyFont="1" applyFill="1" applyBorder="1" applyAlignment="1">
      <alignment horizontal="left" vertical="center" wrapText="1"/>
    </xf>
    <xf numFmtId="0" fontId="49" fillId="2" borderId="1" xfId="0" applyFont="1" applyFill="1" applyBorder="1" applyAlignment="1">
      <alignment horizontal="left" vertical="center" wrapText="1"/>
    </xf>
    <xf numFmtId="0" fontId="33" fillId="0" borderId="1" xfId="6" applyFont="1" applyFill="1" applyBorder="1" applyAlignment="1">
      <alignment horizontal="center" vertical="center"/>
    </xf>
    <xf numFmtId="0" fontId="48" fillId="0" borderId="1" xfId="6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0" fontId="39" fillId="0" borderId="0" xfId="0" applyFont="1" applyAlignment="1">
      <alignment vertical="top"/>
    </xf>
    <xf numFmtId="0" fontId="48" fillId="0" borderId="1" xfId="0" applyFont="1" applyFill="1" applyBorder="1" applyAlignment="1">
      <alignment vertical="top" wrapText="1"/>
    </xf>
    <xf numFmtId="0" fontId="48" fillId="0" borderId="1" xfId="6" applyFont="1" applyFill="1" applyBorder="1" applyAlignment="1">
      <alignment horizontal="center" vertical="top"/>
    </xf>
    <xf numFmtId="0" fontId="49" fillId="0" borderId="1" xfId="0" applyFont="1" applyFill="1" applyBorder="1" applyAlignment="1">
      <alignment horizontal="center" vertical="top"/>
    </xf>
    <xf numFmtId="0" fontId="52" fillId="0" borderId="1" xfId="0" applyFont="1" applyFill="1" applyBorder="1" applyAlignment="1">
      <alignment horizontal="center" vertical="top"/>
    </xf>
    <xf numFmtId="2" fontId="49" fillId="0" borderId="1" xfId="0" applyNumberFormat="1" applyFont="1" applyFill="1" applyBorder="1" applyAlignment="1">
      <alignment horizontal="center" vertical="top"/>
    </xf>
    <xf numFmtId="2" fontId="49" fillId="0" borderId="1" xfId="0" applyNumberFormat="1" applyFont="1" applyFill="1" applyBorder="1" applyAlignment="1">
      <alignment horizontal="center" vertical="top" wrapText="1"/>
    </xf>
    <xf numFmtId="2" fontId="52" fillId="0" borderId="1" xfId="0" applyNumberFormat="1" applyFont="1" applyFill="1" applyBorder="1" applyAlignment="1">
      <alignment horizontal="center" vertical="top" wrapText="1"/>
    </xf>
    <xf numFmtId="166" fontId="52" fillId="0" borderId="1" xfId="0" applyNumberFormat="1" applyFont="1" applyFill="1" applyBorder="1" applyAlignment="1">
      <alignment horizontal="center" vertical="top" wrapText="1"/>
    </xf>
    <xf numFmtId="167" fontId="49" fillId="0" borderId="1" xfId="0" applyNumberFormat="1" applyFont="1" applyFill="1" applyBorder="1" applyAlignment="1">
      <alignment horizontal="center" vertical="top" wrapText="1"/>
    </xf>
    <xf numFmtId="166" fontId="49" fillId="0" borderId="1" xfId="0" applyNumberFormat="1" applyFont="1" applyFill="1" applyBorder="1" applyAlignment="1">
      <alignment horizontal="center" vertical="top"/>
    </xf>
    <xf numFmtId="0" fontId="39" fillId="0" borderId="0" xfId="0" applyFont="1" applyFill="1" applyAlignment="1">
      <alignment vertical="top"/>
    </xf>
    <xf numFmtId="4" fontId="81" fillId="0" borderId="1" xfId="0" applyNumberFormat="1" applyFont="1" applyFill="1" applyBorder="1" applyAlignment="1">
      <alignment horizontal="center" vertical="top"/>
    </xf>
    <xf numFmtId="4" fontId="56" fillId="0" borderId="1" xfId="0" applyNumberFormat="1" applyFont="1" applyFill="1" applyBorder="1" applyAlignment="1">
      <alignment horizontal="center" vertical="top"/>
    </xf>
    <xf numFmtId="2" fontId="9" fillId="0" borderId="1" xfId="0" applyNumberFormat="1" applyFont="1" applyFill="1" applyBorder="1" applyAlignment="1">
      <alignment horizontal="center" vertical="top"/>
    </xf>
    <xf numFmtId="0" fontId="55" fillId="0" borderId="7" xfId="0" applyFont="1" applyBorder="1" applyAlignment="1">
      <alignment vertical="top" wrapText="1"/>
    </xf>
    <xf numFmtId="2" fontId="67" fillId="0" borderId="1" xfId="0" applyNumberFormat="1" applyFont="1" applyFill="1" applyBorder="1" applyAlignment="1">
      <alignment horizontal="center" vertical="top"/>
    </xf>
    <xf numFmtId="2" fontId="33" fillId="0" borderId="1" xfId="0" applyNumberFormat="1" applyFont="1" applyFill="1" applyBorder="1" applyAlignment="1">
      <alignment horizontal="center" vertical="top"/>
    </xf>
    <xf numFmtId="0" fontId="49" fillId="0" borderId="1" xfId="6" applyFont="1" applyFill="1" applyBorder="1" applyAlignment="1">
      <alignment horizontal="center" vertical="top"/>
    </xf>
    <xf numFmtId="0" fontId="48" fillId="0" borderId="1" xfId="6" applyFont="1" applyFill="1" applyBorder="1" applyAlignment="1">
      <alignment vertical="top"/>
    </xf>
    <xf numFmtId="0" fontId="33" fillId="0" borderId="1" xfId="6" applyFont="1" applyFill="1" applyBorder="1" applyAlignment="1">
      <alignment vertical="top"/>
    </xf>
    <xf numFmtId="0" fontId="49" fillId="2" borderId="1" xfId="0" applyFont="1" applyFill="1" applyBorder="1" applyAlignment="1">
      <alignment horizontal="left" vertical="top" wrapText="1"/>
    </xf>
    <xf numFmtId="2" fontId="55" fillId="0" borderId="1" xfId="0" applyNumberFormat="1" applyFont="1" applyFill="1" applyBorder="1" applyAlignment="1">
      <alignment horizontal="center" vertical="top" wrapText="1"/>
    </xf>
    <xf numFmtId="0" fontId="80" fillId="0" borderId="1" xfId="0" applyFont="1" applyBorder="1" applyAlignment="1">
      <alignment horizontal="left" vertical="top" wrapText="1"/>
    </xf>
    <xf numFmtId="0" fontId="52" fillId="0" borderId="1" xfId="4" applyFont="1" applyBorder="1" applyAlignment="1">
      <alignment horizontal="left" vertical="top" wrapText="1"/>
    </xf>
    <xf numFmtId="0" fontId="70" fillId="0" borderId="1" xfId="0" applyFont="1" applyBorder="1" applyAlignment="1">
      <alignment horizontal="left" vertical="top" wrapText="1"/>
    </xf>
    <xf numFmtId="0" fontId="70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49" fillId="0" borderId="1" xfId="0" applyFont="1" applyFill="1" applyBorder="1" applyAlignment="1">
      <alignment horizontal="left" vertical="top" wrapText="1"/>
    </xf>
    <xf numFmtId="0" fontId="33" fillId="0" borderId="3" xfId="0" applyFont="1" applyBorder="1" applyAlignment="1">
      <alignment horizontal="left" vertical="top" wrapText="1"/>
    </xf>
    <xf numFmtId="0" fontId="52" fillId="0" borderId="1" xfId="0" applyFont="1" applyFill="1" applyBorder="1" applyAlignment="1">
      <alignment horizontal="left" vertical="top" wrapText="1"/>
    </xf>
    <xf numFmtId="0" fontId="48" fillId="0" borderId="6" xfId="0" applyFont="1" applyBorder="1" applyAlignment="1">
      <alignment horizontal="left" vertical="top" wrapText="1"/>
    </xf>
    <xf numFmtId="0" fontId="0" fillId="0" borderId="1" xfId="0" applyBorder="1"/>
    <xf numFmtId="0" fontId="48" fillId="0" borderId="3" xfId="0" applyFont="1" applyFill="1" applyBorder="1" applyAlignment="1">
      <alignment horizontal="center" vertical="top" wrapText="1"/>
    </xf>
    <xf numFmtId="166" fontId="33" fillId="2" borderId="1" xfId="0" applyNumberFormat="1" applyFont="1" applyFill="1" applyBorder="1" applyAlignment="1">
      <alignment horizontal="center" vertical="top" wrapText="1"/>
    </xf>
    <xf numFmtId="0" fontId="86" fillId="2" borderId="0" xfId="20" applyFont="1" applyFill="1" applyBorder="1" applyAlignment="1">
      <alignment horizontal="right" vertical="center" wrapText="1"/>
    </xf>
    <xf numFmtId="0" fontId="86" fillId="2" borderId="0" xfId="20" applyFont="1" applyFill="1" applyBorder="1" applyAlignment="1">
      <alignment horizontal="center" vertical="center" wrapText="1"/>
    </xf>
    <xf numFmtId="0" fontId="87" fillId="2" borderId="0" xfId="20" applyFont="1" applyFill="1" applyAlignment="1">
      <alignment horizontal="center" vertical="center" wrapText="1"/>
    </xf>
    <xf numFmtId="0" fontId="87" fillId="0" borderId="0" xfId="20" applyFont="1" applyAlignment="1">
      <alignment horizontal="center" vertical="center" wrapText="1"/>
    </xf>
    <xf numFmtId="0" fontId="90" fillId="2" borderId="0" xfId="20" applyFont="1" applyFill="1" applyAlignment="1">
      <alignment horizontal="right" vertical="center" wrapText="1"/>
    </xf>
    <xf numFmtId="0" fontId="73" fillId="0" borderId="0" xfId="15" applyFont="1" applyAlignment="1">
      <alignment horizontal="center"/>
    </xf>
    <xf numFmtId="0" fontId="35" fillId="0" borderId="0" xfId="15" applyBorder="1"/>
    <xf numFmtId="0" fontId="35" fillId="0" borderId="0" xfId="15" applyBorder="1" applyAlignment="1">
      <alignment horizontal="center"/>
    </xf>
    <xf numFmtId="0" fontId="35" fillId="0" borderId="11" xfId="15" applyBorder="1" applyAlignment="1">
      <alignment horizontal="center"/>
    </xf>
    <xf numFmtId="0" fontId="78" fillId="2" borderId="0" xfId="20" applyFont="1" applyFill="1" applyAlignment="1">
      <alignment horizontal="center" vertical="center" wrapText="1"/>
    </xf>
    <xf numFmtId="0" fontId="49" fillId="2" borderId="1" xfId="20" applyFont="1" applyFill="1" applyBorder="1" applyAlignment="1">
      <alignment horizontal="center" vertical="center" wrapText="1"/>
    </xf>
    <xf numFmtId="2" fontId="49" fillId="2" borderId="1" xfId="20" applyNumberFormat="1" applyFont="1" applyFill="1" applyBorder="1" applyAlignment="1">
      <alignment horizontal="center" vertical="center" wrapText="1"/>
    </xf>
    <xf numFmtId="0" fontId="49" fillId="4" borderId="1" xfId="20" applyFont="1" applyFill="1" applyBorder="1" applyAlignment="1">
      <alignment horizontal="center" vertical="center" wrapText="1"/>
    </xf>
    <xf numFmtId="0" fontId="91" fillId="2" borderId="1" xfId="4" applyNumberFormat="1" applyFont="1" applyFill="1" applyBorder="1" applyAlignment="1">
      <alignment horizontal="center" vertical="center" wrapText="1"/>
    </xf>
    <xf numFmtId="0" fontId="91" fillId="2" borderId="1" xfId="4" quotePrefix="1" applyNumberFormat="1" applyFont="1" applyFill="1" applyBorder="1" applyAlignment="1">
      <alignment vertical="center" wrapText="1"/>
    </xf>
    <xf numFmtId="0" fontId="78" fillId="2" borderId="0" xfId="26" applyFont="1" applyFill="1" applyAlignment="1">
      <alignment horizontal="center" vertical="center" wrapText="1"/>
    </xf>
    <xf numFmtId="0" fontId="78" fillId="0" borderId="0" xfId="26" applyFont="1" applyAlignment="1">
      <alignment horizontal="center" vertical="center" wrapText="1"/>
    </xf>
    <xf numFmtId="0" fontId="52" fillId="2" borderId="1" xfId="20" applyFont="1" applyFill="1" applyBorder="1" applyAlignment="1">
      <alignment horizontal="center" vertical="center" wrapText="1"/>
    </xf>
    <xf numFmtId="0" fontId="96" fillId="2" borderId="1" xfId="20" applyFont="1" applyFill="1" applyBorder="1" applyAlignment="1">
      <alignment horizontal="center" vertical="center" wrapText="1"/>
    </xf>
    <xf numFmtId="0" fontId="33" fillId="0" borderId="3" xfId="20" applyFont="1" applyFill="1" applyBorder="1" applyAlignment="1">
      <alignment horizontal="center" vertical="top" wrapText="1"/>
    </xf>
    <xf numFmtId="0" fontId="18" fillId="0" borderId="0" xfId="33" applyFont="1"/>
    <xf numFmtId="0" fontId="18" fillId="2" borderId="0" xfId="33" applyFont="1" applyFill="1"/>
    <xf numFmtId="0" fontId="35" fillId="3" borderId="0" xfId="34" applyFill="1"/>
    <xf numFmtId="2" fontId="93" fillId="3" borderId="1" xfId="21" applyNumberFormat="1" applyFont="1" applyFill="1" applyBorder="1" applyAlignment="1">
      <alignment horizontal="center"/>
    </xf>
    <xf numFmtId="1" fontId="93" fillId="3" borderId="1" xfId="21" applyNumberFormat="1" applyFont="1" applyFill="1" applyBorder="1" applyAlignment="1">
      <alignment horizontal="center"/>
    </xf>
    <xf numFmtId="0" fontId="79" fillId="3" borderId="1" xfId="21" applyFont="1" applyFill="1" applyBorder="1" applyAlignment="1">
      <alignment horizontal="center"/>
    </xf>
    <xf numFmtId="0" fontId="18" fillId="0" borderId="0" xfId="33" applyFont="1" applyAlignment="1">
      <alignment vertical="top"/>
    </xf>
    <xf numFmtId="0" fontId="21" fillId="0" borderId="0" xfId="13" applyFont="1" applyAlignment="1">
      <alignment horizontal="center" vertical="top"/>
    </xf>
    <xf numFmtId="0" fontId="33" fillId="0" borderId="3" xfId="18" applyFont="1" applyFill="1" applyBorder="1" applyAlignment="1">
      <alignment horizontal="center" vertical="top"/>
    </xf>
    <xf numFmtId="0" fontId="33" fillId="0" borderId="10" xfId="18" applyFont="1" applyFill="1" applyBorder="1" applyAlignment="1">
      <alignment horizontal="center" vertical="top"/>
    </xf>
    <xf numFmtId="0" fontId="33" fillId="0" borderId="3" xfId="18" applyFont="1" applyFill="1" applyBorder="1" applyAlignment="1">
      <alignment horizontal="center"/>
    </xf>
    <xf numFmtId="0" fontId="33" fillId="0" borderId="10" xfId="18" applyFont="1" applyFill="1" applyBorder="1" applyAlignment="1">
      <alignment horizontal="center"/>
    </xf>
    <xf numFmtId="0" fontId="48" fillId="0" borderId="0" xfId="18" applyFont="1" applyFill="1" applyBorder="1" applyAlignment="1">
      <alignment horizontal="center" vertical="top"/>
    </xf>
    <xf numFmtId="0" fontId="93" fillId="0" borderId="6" xfId="20" applyFont="1" applyBorder="1" applyAlignment="1">
      <alignment horizontal="center" vertical="top"/>
    </xf>
    <xf numFmtId="0" fontId="33" fillId="0" borderId="0" xfId="33" applyFont="1"/>
    <xf numFmtId="0" fontId="33" fillId="0" borderId="3" xfId="20" applyFont="1" applyBorder="1" applyAlignment="1">
      <alignment horizontal="center" vertical="top"/>
    </xf>
    <xf numFmtId="0" fontId="1" fillId="0" borderId="0" xfId="33" applyFont="1"/>
    <xf numFmtId="0" fontId="98" fillId="0" borderId="0" xfId="33" applyFont="1" applyAlignment="1">
      <alignment vertical="top" wrapText="1"/>
    </xf>
    <xf numFmtId="166" fontId="25" fillId="0" borderId="1" xfId="0" applyNumberFormat="1" applyFont="1" applyFill="1" applyBorder="1" applyAlignment="1">
      <alignment horizontal="right" vertical="center"/>
    </xf>
    <xf numFmtId="166" fontId="25" fillId="0" borderId="1" xfId="0" applyNumberFormat="1" applyFont="1" applyFill="1" applyBorder="1" applyAlignment="1">
      <alignment horizontal="center" vertical="center"/>
    </xf>
    <xf numFmtId="166" fontId="23" fillId="0" borderId="1" xfId="0" applyNumberFormat="1" applyFont="1" applyFill="1" applyBorder="1" applyAlignment="1">
      <alignment horizontal="right" vertical="center"/>
    </xf>
    <xf numFmtId="0" fontId="85" fillId="0" borderId="4" xfId="0" applyFont="1" applyBorder="1" applyAlignment="1">
      <alignment horizontal="left" vertical="top" wrapText="1"/>
    </xf>
    <xf numFmtId="0" fontId="48" fillId="0" borderId="1" xfId="13" applyFont="1" applyFill="1" applyBorder="1" applyAlignment="1">
      <alignment horizontal="center" vertical="center"/>
    </xf>
    <xf numFmtId="0" fontId="48" fillId="0" borderId="1" xfId="30" applyFont="1" applyFill="1" applyBorder="1" applyAlignment="1">
      <alignment horizontal="left" vertical="center" wrapText="1"/>
    </xf>
    <xf numFmtId="0" fontId="48" fillId="0" borderId="1" xfId="13" applyFont="1" applyBorder="1" applyAlignment="1">
      <alignment horizontal="center" vertical="top" wrapText="1"/>
    </xf>
    <xf numFmtId="2" fontId="48" fillId="0" borderId="1" xfId="13" applyNumberFormat="1" applyFont="1" applyFill="1" applyBorder="1" applyAlignment="1">
      <alignment horizontal="center" vertical="top" wrapText="1"/>
    </xf>
    <xf numFmtId="0" fontId="55" fillId="0" borderId="1" xfId="2" applyNumberFormat="1" applyFont="1" applyFill="1" applyBorder="1" applyAlignment="1">
      <alignment horizontal="left" vertical="center"/>
    </xf>
    <xf numFmtId="0" fontId="48" fillId="0" borderId="6" xfId="13" applyFont="1" applyFill="1" applyBorder="1" applyAlignment="1">
      <alignment horizontal="center" vertical="top" wrapText="1"/>
    </xf>
    <xf numFmtId="0" fontId="33" fillId="4" borderId="1" xfId="21" applyFont="1" applyFill="1" applyBorder="1" applyAlignment="1">
      <alignment horizontal="center"/>
    </xf>
    <xf numFmtId="1" fontId="48" fillId="4" borderId="1" xfId="21" applyNumberFormat="1" applyFont="1" applyFill="1" applyBorder="1" applyAlignment="1">
      <alignment horizontal="left"/>
    </xf>
    <xf numFmtId="1" fontId="48" fillId="4" borderId="1" xfId="21" applyNumberFormat="1" applyFont="1" applyFill="1" applyBorder="1" applyAlignment="1">
      <alignment horizontal="center"/>
    </xf>
    <xf numFmtId="2" fontId="48" fillId="4" borderId="1" xfId="21" applyNumberFormat="1" applyFont="1" applyFill="1" applyBorder="1" applyAlignment="1">
      <alignment horizontal="center"/>
    </xf>
    <xf numFmtId="0" fontId="33" fillId="0" borderId="1" xfId="13" applyFont="1" applyFill="1" applyBorder="1" applyAlignment="1">
      <alignment horizontal="center" vertical="center"/>
    </xf>
    <xf numFmtId="0" fontId="55" fillId="0" borderId="1" xfId="2" applyNumberFormat="1" applyFont="1" applyFill="1" applyBorder="1" applyAlignment="1">
      <alignment horizontal="center" vertical="center"/>
    </xf>
    <xf numFmtId="0" fontId="54" fillId="0" borderId="1" xfId="2" applyNumberFormat="1" applyFont="1" applyBorder="1" applyAlignment="1">
      <alignment horizontal="center" vertical="center"/>
    </xf>
    <xf numFmtId="0" fontId="84" fillId="0" borderId="1" xfId="0" applyNumberFormat="1" applyFont="1" applyBorder="1" applyAlignment="1">
      <alignment horizontal="left" vertical="center"/>
    </xf>
    <xf numFmtId="0" fontId="55" fillId="0" borderId="1" xfId="2" applyNumberFormat="1" applyFont="1" applyFill="1" applyBorder="1" applyAlignment="1">
      <alignment horizontal="left" vertical="center" wrapText="1"/>
    </xf>
    <xf numFmtId="0" fontId="44" fillId="0" borderId="1" xfId="7" applyFont="1" applyBorder="1" applyAlignment="1">
      <alignment horizontal="center" vertical="center"/>
    </xf>
    <xf numFmtId="2" fontId="43" fillId="2" borderId="1" xfId="7" applyNumberFormat="1" applyFont="1" applyFill="1" applyBorder="1" applyAlignment="1">
      <alignment horizontal="center" vertical="center"/>
    </xf>
    <xf numFmtId="0" fontId="33" fillId="3" borderId="3" xfId="0" applyFont="1" applyFill="1" applyBorder="1" applyAlignment="1">
      <alignment horizontal="center" vertical="top"/>
    </xf>
    <xf numFmtId="0" fontId="43" fillId="2" borderId="1" xfId="0" applyFont="1" applyFill="1" applyBorder="1" applyAlignment="1">
      <alignment horizontal="center" vertical="center"/>
    </xf>
    <xf numFmtId="0" fontId="48" fillId="0" borderId="1" xfId="0" applyFont="1" applyBorder="1" applyAlignment="1">
      <alignment horizontal="center" vertical="center" wrapText="1"/>
    </xf>
    <xf numFmtId="167" fontId="48" fillId="0" borderId="1" xfId="0" applyNumberFormat="1" applyFont="1" applyBorder="1" applyAlignment="1">
      <alignment horizontal="center" vertical="center" wrapText="1"/>
    </xf>
    <xf numFmtId="0" fontId="48" fillId="0" borderId="2" xfId="0" applyFont="1" applyBorder="1" applyAlignment="1">
      <alignment horizontal="center" vertical="top" wrapText="1"/>
    </xf>
    <xf numFmtId="0" fontId="71" fillId="0" borderId="0" xfId="13" applyAlignment="1">
      <alignment horizontal="left"/>
    </xf>
    <xf numFmtId="0" fontId="73" fillId="0" borderId="0" xfId="15" applyFont="1" applyAlignment="1">
      <alignment horizontal="left"/>
    </xf>
    <xf numFmtId="0" fontId="35" fillId="0" borderId="0" xfId="15" applyBorder="1" applyAlignment="1">
      <alignment horizontal="left"/>
    </xf>
    <xf numFmtId="0" fontId="21" fillId="2" borderId="1" xfId="0" applyFont="1" applyFill="1" applyBorder="1" applyAlignment="1">
      <alignment horizontal="left" vertical="center" wrapText="1"/>
    </xf>
    <xf numFmtId="0" fontId="48" fillId="3" borderId="10" xfId="42" applyFont="1" applyFill="1" applyBorder="1" applyAlignment="1">
      <alignment horizontal="left" vertical="top" wrapText="1"/>
    </xf>
    <xf numFmtId="0" fontId="21" fillId="0" borderId="3" xfId="13" applyFont="1" applyBorder="1" applyAlignment="1">
      <alignment horizontal="left" vertical="top" wrapText="1"/>
    </xf>
    <xf numFmtId="1" fontId="21" fillId="3" borderId="1" xfId="21" applyNumberFormat="1" applyFont="1" applyFill="1" applyBorder="1" applyAlignment="1">
      <alignment horizontal="left"/>
    </xf>
    <xf numFmtId="0" fontId="35" fillId="3" borderId="0" xfId="34" applyFill="1" applyAlignment="1">
      <alignment horizontal="left"/>
    </xf>
    <xf numFmtId="0" fontId="18" fillId="0" borderId="0" xfId="33" applyFont="1" applyAlignment="1">
      <alignment horizontal="left"/>
    </xf>
    <xf numFmtId="0" fontId="21" fillId="0" borderId="6" xfId="13" applyFont="1" applyBorder="1" applyAlignment="1">
      <alignment horizontal="center" vertical="top"/>
    </xf>
    <xf numFmtId="0" fontId="48" fillId="3" borderId="0" xfId="42" applyFont="1" applyFill="1" applyBorder="1" applyAlignment="1">
      <alignment horizontal="center" vertical="top" wrapText="1"/>
    </xf>
    <xf numFmtId="0" fontId="48" fillId="0" borderId="3" xfId="0" applyFont="1" applyBorder="1" applyAlignment="1">
      <alignment horizontal="center"/>
    </xf>
    <xf numFmtId="0" fontId="33" fillId="2" borderId="6" xfId="25" applyFont="1" applyFill="1" applyBorder="1" applyAlignment="1">
      <alignment horizontal="center" vertical="top"/>
    </xf>
    <xf numFmtId="0" fontId="93" fillId="2" borderId="2" xfId="25" applyFont="1" applyFill="1" applyBorder="1" applyAlignment="1">
      <alignment horizontal="center" vertical="top" wrapText="1"/>
    </xf>
    <xf numFmtId="0" fontId="48" fillId="0" borderId="0" xfId="0" applyFont="1" applyAlignment="1">
      <alignment horizontal="left"/>
    </xf>
    <xf numFmtId="0" fontId="93" fillId="0" borderId="0" xfId="20" applyFont="1" applyBorder="1" applyAlignment="1">
      <alignment horizontal="left" vertical="top" wrapText="1"/>
    </xf>
    <xf numFmtId="0" fontId="21" fillId="0" borderId="3" xfId="18" applyFont="1" applyFill="1" applyBorder="1" applyAlignment="1">
      <alignment horizontal="left" vertical="top" wrapText="1"/>
    </xf>
    <xf numFmtId="0" fontId="18" fillId="0" borderId="3" xfId="18" applyFont="1" applyFill="1" applyBorder="1" applyAlignment="1">
      <alignment horizontal="left" wrapText="1"/>
    </xf>
    <xf numFmtId="0" fontId="18" fillId="0" borderId="3" xfId="18" applyFont="1" applyFill="1" applyBorder="1" applyAlignment="1">
      <alignment horizontal="left" vertical="top" wrapText="1"/>
    </xf>
    <xf numFmtId="0" fontId="93" fillId="2" borderId="0" xfId="25" applyFont="1" applyFill="1" applyBorder="1" applyAlignment="1">
      <alignment horizontal="left" vertical="top" wrapText="1"/>
    </xf>
    <xf numFmtId="0" fontId="48" fillId="0" borderId="0" xfId="13" applyFont="1" applyAlignment="1">
      <alignment horizontal="left" vertical="top" wrapText="1"/>
    </xf>
    <xf numFmtId="0" fontId="48" fillId="0" borderId="6" xfId="13" applyFont="1" applyFill="1" applyBorder="1" applyAlignment="1" applyProtection="1">
      <alignment horizontal="left" vertical="top" wrapText="1"/>
    </xf>
    <xf numFmtId="0" fontId="0" fillId="0" borderId="0" xfId="0" applyFill="1" applyAlignment="1">
      <alignment horizontal="left" vertical="center"/>
    </xf>
    <xf numFmtId="4" fontId="85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4" fontId="49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0" fontId="33" fillId="0" borderId="6" xfId="0" applyFont="1" applyFill="1" applyBorder="1" applyAlignment="1">
      <alignment horizontal="center" vertical="center" wrapText="1"/>
    </xf>
    <xf numFmtId="0" fontId="33" fillId="0" borderId="6" xfId="6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 wrapText="1"/>
    </xf>
    <xf numFmtId="0" fontId="44" fillId="0" borderId="1" xfId="0" applyFont="1" applyFill="1" applyBorder="1" applyAlignment="1">
      <alignment vertical="center" wrapText="1"/>
    </xf>
    <xf numFmtId="0" fontId="43" fillId="0" borderId="6" xfId="6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 applyProtection="1">
      <alignment horizontal="center" vertical="center"/>
      <protection locked="0"/>
    </xf>
    <xf numFmtId="4" fontId="48" fillId="0" borderId="1" xfId="0" applyNumberFormat="1" applyFont="1" applyFill="1" applyBorder="1" applyAlignment="1" applyProtection="1">
      <alignment horizontal="center" vertical="center"/>
      <protection locked="0"/>
    </xf>
    <xf numFmtId="0" fontId="48" fillId="0" borderId="1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top"/>
    </xf>
    <xf numFmtId="4" fontId="48" fillId="0" borderId="1" xfId="0" applyNumberFormat="1" applyFont="1" applyFill="1" applyBorder="1" applyAlignment="1">
      <alignment horizontal="center" vertical="center"/>
    </xf>
    <xf numFmtId="4" fontId="48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top" wrapText="1"/>
    </xf>
    <xf numFmtId="2" fontId="48" fillId="0" borderId="1" xfId="0" applyNumberFormat="1" applyFont="1" applyFill="1" applyBorder="1" applyAlignment="1">
      <alignment horizontal="center" vertical="top" wrapText="1"/>
    </xf>
    <xf numFmtId="0" fontId="33" fillId="0" borderId="1" xfId="0" applyFont="1" applyFill="1" applyBorder="1" applyAlignment="1">
      <alignment horizontal="center" vertical="center"/>
    </xf>
    <xf numFmtId="0" fontId="49" fillId="0" borderId="1" xfId="0" applyFont="1" applyFill="1" applyBorder="1" applyAlignment="1">
      <alignment horizontal="center" vertical="center"/>
    </xf>
    <xf numFmtId="9" fontId="49" fillId="0" borderId="1" xfId="0" applyNumberFormat="1" applyFont="1" applyFill="1" applyBorder="1" applyAlignment="1">
      <alignment horizontal="center" vertical="center"/>
    </xf>
    <xf numFmtId="4" fontId="49" fillId="0" borderId="1" xfId="0" applyNumberFormat="1" applyFont="1" applyFill="1" applyBorder="1" applyAlignment="1">
      <alignment horizontal="center" vertical="center" wrapText="1"/>
    </xf>
    <xf numFmtId="0" fontId="52" fillId="2" borderId="5" xfId="0" applyFont="1" applyFill="1" applyBorder="1" applyAlignment="1">
      <alignment horizontal="center" vertical="top"/>
    </xf>
    <xf numFmtId="0" fontId="33" fillId="2" borderId="9" xfId="0" applyFont="1" applyFill="1" applyBorder="1" applyAlignment="1">
      <alignment horizontal="left" vertical="top" wrapText="1"/>
    </xf>
    <xf numFmtId="0" fontId="107" fillId="0" borderId="17" xfId="0" applyFont="1" applyBorder="1" applyAlignment="1">
      <alignment vertical="top" wrapText="1"/>
    </xf>
    <xf numFmtId="0" fontId="108" fillId="0" borderId="1" xfId="0" applyFont="1" applyBorder="1" applyAlignment="1">
      <alignment horizontal="center" vertical="center"/>
    </xf>
    <xf numFmtId="0" fontId="107" fillId="0" borderId="9" xfId="0" applyFont="1" applyBorder="1" applyAlignment="1">
      <alignment vertical="top" wrapText="1"/>
    </xf>
    <xf numFmtId="0" fontId="107" fillId="0" borderId="4" xfId="0" applyFont="1" applyBorder="1" applyAlignment="1">
      <alignment vertical="top" wrapText="1"/>
    </xf>
    <xf numFmtId="0" fontId="40" fillId="0" borderId="1" xfId="0" applyFont="1" applyFill="1" applyBorder="1" applyAlignment="1">
      <alignment vertical="center"/>
    </xf>
    <xf numFmtId="0" fontId="48" fillId="0" borderId="1" xfId="0" applyFont="1" applyFill="1" applyBorder="1" applyAlignment="1">
      <alignment vertical="center" wrapText="1"/>
    </xf>
    <xf numFmtId="2" fontId="48" fillId="0" borderId="1" xfId="0" applyNumberFormat="1" applyFont="1" applyFill="1" applyBorder="1" applyAlignment="1">
      <alignment horizontal="right" vertical="top" wrapText="1"/>
    </xf>
    <xf numFmtId="2" fontId="48" fillId="0" borderId="1" xfId="0" applyNumberFormat="1" applyFont="1" applyFill="1" applyBorder="1" applyAlignment="1">
      <alignment horizontal="right" vertical="center" wrapText="1"/>
    </xf>
    <xf numFmtId="2" fontId="48" fillId="0" borderId="1" xfId="0" applyNumberFormat="1" applyFont="1" applyFill="1" applyBorder="1" applyAlignment="1">
      <alignment horizontal="center" vertical="center"/>
    </xf>
    <xf numFmtId="0" fontId="110" fillId="0" borderId="7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4" fontId="8" fillId="0" borderId="6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horizontal="center" vertical="center" wrapText="1"/>
    </xf>
    <xf numFmtId="0" fontId="120" fillId="0" borderId="0" xfId="0" applyFont="1" applyFill="1" applyBorder="1" applyAlignment="1">
      <alignment horizontal="left" vertical="center"/>
    </xf>
    <xf numFmtId="0" fontId="52" fillId="0" borderId="1" xfId="3" applyFont="1" applyFill="1" applyBorder="1" applyAlignment="1">
      <alignment horizontal="center" vertical="top"/>
    </xf>
    <xf numFmtId="0" fontId="93" fillId="2" borderId="0" xfId="20" applyFont="1" applyFill="1" applyBorder="1" applyAlignment="1">
      <alignment horizontal="left" vertical="top" wrapText="1"/>
    </xf>
    <xf numFmtId="0" fontId="93" fillId="2" borderId="6" xfId="20" applyFont="1" applyFill="1" applyBorder="1" applyAlignment="1">
      <alignment horizontal="center" vertical="top"/>
    </xf>
    <xf numFmtId="0" fontId="48" fillId="0" borderId="3" xfId="20" applyFont="1" applyBorder="1" applyAlignment="1"/>
    <xf numFmtId="0" fontId="121" fillId="2" borderId="0" xfId="20" applyFont="1" applyFill="1" applyAlignment="1">
      <alignment horizontal="right" vertical="center" wrapText="1"/>
    </xf>
    <xf numFmtId="0" fontId="33" fillId="0" borderId="0" xfId="14" applyFont="1"/>
    <xf numFmtId="0" fontId="33" fillId="0" borderId="0" xfId="14" applyFont="1" applyAlignment="1">
      <alignment horizontal="left"/>
    </xf>
    <xf numFmtId="0" fontId="49" fillId="0" borderId="1" xfId="7" applyFont="1" applyBorder="1" applyAlignment="1">
      <alignment horizontal="center" vertical="center"/>
    </xf>
    <xf numFmtId="0" fontId="48" fillId="2" borderId="1" xfId="0" applyFont="1" applyFill="1" applyBorder="1" applyAlignment="1">
      <alignment horizontal="center" vertical="center"/>
    </xf>
    <xf numFmtId="0" fontId="33" fillId="2" borderId="3" xfId="20" applyFont="1" applyFill="1" applyBorder="1" applyAlignment="1">
      <alignment horizontal="center" vertical="top"/>
    </xf>
    <xf numFmtId="0" fontId="33" fillId="0" borderId="6" xfId="18" applyFont="1" applyFill="1" applyBorder="1" applyAlignment="1">
      <alignment horizontal="center" vertical="top"/>
    </xf>
    <xf numFmtId="0" fontId="33" fillId="3" borderId="1" xfId="21" applyFont="1" applyFill="1" applyBorder="1" applyAlignment="1">
      <alignment horizontal="center"/>
    </xf>
    <xf numFmtId="0" fontId="14" fillId="0" borderId="5" xfId="0" applyFont="1" applyFill="1" applyBorder="1" applyAlignment="1">
      <alignment horizontal="right" vertical="center" wrapText="1"/>
    </xf>
    <xf numFmtId="0" fontId="48" fillId="0" borderId="1" xfId="13" applyNumberFormat="1" applyFont="1" applyBorder="1" applyAlignment="1">
      <alignment horizontal="center" vertical="top"/>
    </xf>
    <xf numFmtId="167" fontId="33" fillId="0" borderId="1" xfId="0" applyNumberFormat="1" applyFont="1" applyFill="1" applyBorder="1" applyAlignment="1">
      <alignment horizontal="center" vertical="top" wrapText="1"/>
    </xf>
    <xf numFmtId="2" fontId="33" fillId="0" borderId="1" xfId="0" applyNumberFormat="1" applyFont="1" applyFill="1" applyBorder="1" applyAlignment="1">
      <alignment horizontal="center" vertical="top" wrapText="1"/>
    </xf>
    <xf numFmtId="0" fontId="48" fillId="0" borderId="1" xfId="17" applyNumberFormat="1" applyFont="1" applyFill="1" applyBorder="1" applyAlignment="1" applyProtection="1">
      <alignment horizontal="center" vertical="top" wrapText="1"/>
    </xf>
    <xf numFmtId="165" fontId="48" fillId="0" borderId="1" xfId="17" applyNumberFormat="1" applyFont="1" applyFill="1" applyBorder="1" applyAlignment="1" applyProtection="1">
      <alignment horizontal="center" vertical="top" wrapText="1"/>
    </xf>
    <xf numFmtId="0" fontId="71" fillId="0" borderId="0" xfId="13" applyFill="1"/>
    <xf numFmtId="0" fontId="72" fillId="0" borderId="0" xfId="13" applyFont="1" applyFill="1"/>
    <xf numFmtId="0" fontId="72" fillId="0" borderId="0" xfId="13" applyFont="1" applyFill="1" applyAlignment="1">
      <alignment horizontal="left"/>
    </xf>
    <xf numFmtId="0" fontId="71" fillId="0" borderId="0" xfId="13" applyFill="1" applyBorder="1"/>
    <xf numFmtId="0" fontId="1" fillId="0" borderId="0" xfId="14" applyFont="1" applyFill="1"/>
    <xf numFmtId="0" fontId="73" fillId="0" borderId="0" xfId="13" applyFont="1" applyFill="1" applyAlignment="1">
      <alignment horizontal="left"/>
    </xf>
    <xf numFmtId="0" fontId="35" fillId="0" borderId="0" xfId="15" applyFill="1"/>
    <xf numFmtId="0" fontId="1" fillId="0" borderId="0" xfId="14" applyFont="1" applyFill="1" applyAlignment="1">
      <alignment horizontal="left"/>
    </xf>
    <xf numFmtId="0" fontId="71" fillId="0" borderId="0" xfId="13" applyFill="1" applyBorder="1" applyAlignment="1">
      <alignment horizontal="left"/>
    </xf>
    <xf numFmtId="0" fontId="71" fillId="0" borderId="11" xfId="13" applyFill="1" applyBorder="1" applyAlignment="1">
      <alignment horizontal="center"/>
    </xf>
    <xf numFmtId="167" fontId="35" fillId="0" borderId="0" xfId="13" applyNumberFormat="1" applyFont="1" applyFill="1" applyBorder="1" applyAlignment="1">
      <alignment horizontal="center"/>
    </xf>
    <xf numFmtId="0" fontId="49" fillId="0" borderId="1" xfId="0" applyFont="1" applyFill="1" applyBorder="1" applyAlignment="1">
      <alignment vertical="justify"/>
    </xf>
    <xf numFmtId="0" fontId="49" fillId="0" borderId="1" xfId="0" applyFont="1" applyFill="1" applyBorder="1" applyAlignment="1">
      <alignment vertical="center"/>
    </xf>
    <xf numFmtId="0" fontId="48" fillId="0" borderId="1" xfId="0" applyFont="1" applyFill="1" applyBorder="1" applyAlignment="1">
      <alignment horizontal="center" vertical="center"/>
    </xf>
    <xf numFmtId="0" fontId="35" fillId="0" borderId="0" xfId="13" applyFont="1" applyFill="1" applyAlignment="1">
      <alignment vertical="top"/>
    </xf>
    <xf numFmtId="0" fontId="33" fillId="0" borderId="3" xfId="13" applyFont="1" applyFill="1" applyBorder="1" applyAlignment="1">
      <alignment horizontal="center" vertical="top"/>
    </xf>
    <xf numFmtId="0" fontId="48" fillId="0" borderId="0" xfId="13" applyFont="1" applyFill="1" applyAlignment="1">
      <alignment horizontal="left" vertical="top" wrapText="1"/>
    </xf>
    <xf numFmtId="0" fontId="48" fillId="0" borderId="3" xfId="13" applyFont="1" applyFill="1" applyBorder="1" applyAlignment="1">
      <alignment horizontal="center" vertical="top"/>
    </xf>
    <xf numFmtId="0" fontId="48" fillId="0" borderId="1" xfId="13" applyNumberFormat="1" applyFont="1" applyFill="1" applyBorder="1" applyAlignment="1">
      <alignment horizontal="center" vertical="top"/>
    </xf>
    <xf numFmtId="2" fontId="48" fillId="0" borderId="1" xfId="13" applyNumberFormat="1" applyFont="1" applyFill="1" applyBorder="1" applyAlignment="1">
      <alignment horizontal="center" vertical="top"/>
    </xf>
    <xf numFmtId="0" fontId="33" fillId="0" borderId="5" xfId="13" applyFont="1" applyFill="1" applyBorder="1" applyAlignment="1">
      <alignment horizontal="center"/>
    </xf>
    <xf numFmtId="0" fontId="35" fillId="0" borderId="0" xfId="13" applyFont="1" applyFill="1"/>
    <xf numFmtId="0" fontId="49" fillId="0" borderId="1" xfId="0" applyFont="1" applyFill="1" applyBorder="1" applyAlignment="1">
      <alignment horizontal="center" vertical="center" wrapText="1"/>
    </xf>
    <xf numFmtId="4" fontId="24" fillId="0" borderId="1" xfId="5" applyNumberForma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 wrapText="1"/>
    </xf>
    <xf numFmtId="2" fontId="49" fillId="0" borderId="1" xfId="0" applyNumberFormat="1" applyFont="1" applyFill="1" applyBorder="1" applyAlignment="1">
      <alignment horizontal="center" vertical="center" wrapText="1"/>
    </xf>
    <xf numFmtId="2" fontId="24" fillId="0" borderId="1" xfId="5" applyNumberFormat="1" applyFill="1" applyBorder="1" applyAlignment="1">
      <alignment horizontal="center" vertical="center"/>
    </xf>
    <xf numFmtId="0" fontId="33" fillId="0" borderId="3" xfId="12" applyFont="1" applyFill="1" applyBorder="1" applyAlignment="1">
      <alignment horizontal="center" vertical="top"/>
    </xf>
    <xf numFmtId="0" fontId="48" fillId="0" borderId="3" xfId="12" applyFont="1" applyFill="1" applyBorder="1" applyAlignment="1">
      <alignment horizontal="left" vertical="top" wrapText="1"/>
    </xf>
    <xf numFmtId="0" fontId="48" fillId="0" borderId="6" xfId="12" applyFont="1" applyFill="1" applyBorder="1" applyAlignment="1">
      <alignment horizontal="center" vertical="top"/>
    </xf>
    <xf numFmtId="0" fontId="48" fillId="0" borderId="1" xfId="12" applyNumberFormat="1" applyFont="1" applyFill="1" applyBorder="1" applyAlignment="1">
      <alignment horizontal="center" vertical="top"/>
    </xf>
    <xf numFmtId="0" fontId="33" fillId="0" borderId="3" xfId="12" applyFont="1" applyFill="1" applyBorder="1" applyAlignment="1">
      <alignment horizontal="center"/>
    </xf>
    <xf numFmtId="0" fontId="71" fillId="0" borderId="0" xfId="13" applyFont="1" applyFill="1"/>
    <xf numFmtId="0" fontId="33" fillId="0" borderId="3" xfId="13" applyFont="1" applyFill="1" applyBorder="1" applyAlignment="1">
      <alignment horizontal="center"/>
    </xf>
    <xf numFmtId="0" fontId="48" fillId="0" borderId="3" xfId="13" applyFont="1" applyFill="1" applyBorder="1" applyAlignment="1">
      <alignment horizontal="left"/>
    </xf>
    <xf numFmtId="0" fontId="48" fillId="0" borderId="10" xfId="13" applyFont="1" applyFill="1" applyBorder="1" applyAlignment="1">
      <alignment horizontal="center"/>
    </xf>
    <xf numFmtId="0" fontId="48" fillId="0" borderId="1" xfId="13" applyNumberFormat="1" applyFont="1" applyFill="1" applyBorder="1" applyAlignment="1">
      <alignment horizontal="center"/>
    </xf>
    <xf numFmtId="0" fontId="33" fillId="0" borderId="2" xfId="16" applyFont="1" applyFill="1" applyBorder="1" applyAlignment="1">
      <alignment horizontal="center" vertical="top"/>
    </xf>
    <xf numFmtId="0" fontId="48" fillId="0" borderId="0" xfId="16" applyFont="1" applyFill="1" applyAlignment="1">
      <alignment horizontal="left" vertical="top" wrapText="1"/>
    </xf>
    <xf numFmtId="0" fontId="48" fillId="0" borderId="3" xfId="16" applyFont="1" applyFill="1" applyBorder="1" applyAlignment="1">
      <alignment horizontal="center" vertical="top"/>
    </xf>
    <xf numFmtId="0" fontId="33" fillId="0" borderId="3" xfId="16" applyFont="1" applyFill="1" applyBorder="1" applyAlignment="1">
      <alignment horizontal="center" vertical="top" wrapText="1"/>
    </xf>
    <xf numFmtId="0" fontId="48" fillId="0" borderId="6" xfId="16" applyFont="1" applyFill="1" applyBorder="1" applyAlignment="1">
      <alignment horizontal="center" vertical="top" wrapText="1"/>
    </xf>
    <xf numFmtId="0" fontId="48" fillId="0" borderId="1" xfId="16" applyNumberFormat="1" applyFont="1" applyFill="1" applyBorder="1" applyAlignment="1">
      <alignment horizontal="center" vertical="top" wrapText="1"/>
    </xf>
    <xf numFmtId="0" fontId="75" fillId="0" borderId="3" xfId="12" applyFont="1" applyFill="1" applyBorder="1" applyAlignment="1">
      <alignment horizontal="left"/>
    </xf>
    <xf numFmtId="0" fontId="48" fillId="0" borderId="1" xfId="12" applyFont="1" applyFill="1" applyBorder="1" applyAlignment="1">
      <alignment horizontal="center"/>
    </xf>
    <xf numFmtId="0" fontId="44" fillId="0" borderId="1" xfId="0" applyFont="1" applyFill="1" applyBorder="1" applyAlignment="1">
      <alignment horizontal="center" vertical="center"/>
    </xf>
    <xf numFmtId="2" fontId="49" fillId="0" borderId="1" xfId="0" applyNumberFormat="1" applyFont="1" applyFill="1" applyBorder="1" applyAlignment="1">
      <alignment horizontal="center" vertical="center"/>
    </xf>
    <xf numFmtId="0" fontId="33" fillId="0" borderId="6" xfId="13" applyFont="1" applyFill="1" applyBorder="1" applyAlignment="1">
      <alignment horizontal="center"/>
    </xf>
    <xf numFmtId="0" fontId="48" fillId="0" borderId="15" xfId="13" applyFont="1" applyFill="1" applyBorder="1" applyAlignment="1">
      <alignment horizontal="left"/>
    </xf>
    <xf numFmtId="0" fontId="48" fillId="0" borderId="6" xfId="13" applyFont="1" applyFill="1" applyBorder="1" applyAlignment="1">
      <alignment horizontal="center"/>
    </xf>
    <xf numFmtId="0" fontId="48" fillId="0" borderId="1" xfId="13" applyFont="1" applyFill="1" applyBorder="1" applyAlignment="1">
      <alignment horizontal="center"/>
    </xf>
    <xf numFmtId="0" fontId="33" fillId="0" borderId="6" xfId="16" applyFont="1" applyFill="1" applyBorder="1" applyAlignment="1">
      <alignment horizontal="center" vertical="top"/>
    </xf>
    <xf numFmtId="0" fontId="48" fillId="0" borderId="6" xfId="16" applyFont="1" applyFill="1" applyBorder="1" applyAlignment="1">
      <alignment horizontal="left" vertical="top" wrapText="1"/>
    </xf>
    <xf numFmtId="0" fontId="48" fillId="0" borderId="6" xfId="16" applyFont="1" applyFill="1" applyBorder="1" applyAlignment="1">
      <alignment horizontal="center" vertical="top"/>
    </xf>
    <xf numFmtId="0" fontId="48" fillId="0" borderId="1" xfId="16" applyFont="1" applyFill="1" applyBorder="1" applyAlignment="1">
      <alignment horizontal="center" vertical="top"/>
    </xf>
    <xf numFmtId="0" fontId="44" fillId="0" borderId="6" xfId="0" applyFont="1" applyFill="1" applyBorder="1" applyAlignment="1">
      <alignment horizontal="center" vertical="center"/>
    </xf>
    <xf numFmtId="0" fontId="44" fillId="0" borderId="6" xfId="0" applyFont="1" applyFill="1" applyBorder="1" applyAlignment="1">
      <alignment horizontal="left" vertical="center" wrapText="1"/>
    </xf>
    <xf numFmtId="0" fontId="33" fillId="0" borderId="3" xfId="0" applyFont="1" applyFill="1" applyBorder="1" applyAlignment="1">
      <alignment horizontal="center" vertical="top"/>
    </xf>
    <xf numFmtId="0" fontId="48" fillId="0" borderId="3" xfId="0" applyFont="1" applyFill="1" applyBorder="1" applyAlignment="1">
      <alignment horizontal="left" vertical="top" wrapText="1"/>
    </xf>
    <xf numFmtId="0" fontId="48" fillId="0" borderId="3" xfId="0" applyFont="1" applyFill="1" applyBorder="1" applyAlignment="1">
      <alignment horizontal="center" vertical="top"/>
    </xf>
    <xf numFmtId="0" fontId="48" fillId="0" borderId="1" xfId="0" applyFont="1" applyFill="1" applyBorder="1" applyAlignment="1">
      <alignment horizontal="center" vertical="top"/>
    </xf>
    <xf numFmtId="2" fontId="48" fillId="0" borderId="1" xfId="0" applyNumberFormat="1" applyFont="1" applyFill="1" applyBorder="1" applyAlignment="1">
      <alignment horizontal="center" vertical="top"/>
    </xf>
    <xf numFmtId="0" fontId="71" fillId="0" borderId="0" xfId="13" applyFill="1" applyAlignment="1">
      <alignment vertical="top"/>
    </xf>
    <xf numFmtId="0" fontId="33" fillId="0" borderId="6" xfId="0" applyFont="1" applyFill="1" applyBorder="1" applyAlignment="1">
      <alignment horizontal="center" vertical="top" wrapText="1"/>
    </xf>
    <xf numFmtId="0" fontId="48" fillId="0" borderId="6" xfId="0" applyFont="1" applyFill="1" applyBorder="1" applyAlignment="1">
      <alignment horizontal="left" vertical="top" wrapText="1"/>
    </xf>
    <xf numFmtId="167" fontId="48" fillId="0" borderId="1" xfId="0" applyNumberFormat="1" applyFont="1" applyFill="1" applyBorder="1" applyAlignment="1">
      <alignment horizontal="center" vertical="top" wrapText="1"/>
    </xf>
    <xf numFmtId="1" fontId="48" fillId="0" borderId="1" xfId="0" applyNumberFormat="1" applyFont="1" applyFill="1" applyBorder="1" applyAlignment="1">
      <alignment horizontal="center" vertical="center"/>
    </xf>
    <xf numFmtId="0" fontId="48" fillId="0" borderId="6" xfId="12" applyFont="1" applyFill="1" applyBorder="1" applyAlignment="1">
      <alignment horizontal="left" vertical="top" wrapText="1"/>
    </xf>
    <xf numFmtId="0" fontId="48" fillId="0" borderId="3" xfId="12" applyFont="1" applyFill="1" applyBorder="1" applyAlignment="1">
      <alignment horizontal="center" vertical="top"/>
    </xf>
    <xf numFmtId="0" fontId="33" fillId="0" borderId="6" xfId="13" applyFont="1" applyFill="1" applyBorder="1" applyAlignment="1">
      <alignment horizontal="center" vertical="top" wrapText="1"/>
    </xf>
    <xf numFmtId="0" fontId="48" fillId="0" borderId="6" xfId="13" applyFont="1" applyFill="1" applyBorder="1" applyAlignment="1">
      <alignment horizontal="left" vertical="top" wrapText="1"/>
    </xf>
    <xf numFmtId="0" fontId="48" fillId="0" borderId="1" xfId="13" applyNumberFormat="1" applyFont="1" applyFill="1" applyBorder="1" applyAlignment="1">
      <alignment horizontal="center" vertical="top" wrapText="1"/>
    </xf>
    <xf numFmtId="0" fontId="55" fillId="0" borderId="1" xfId="0" applyFont="1" applyFill="1" applyBorder="1" applyAlignment="1">
      <alignment horizontal="left" vertical="top" wrapText="1"/>
    </xf>
    <xf numFmtId="0" fontId="60" fillId="0" borderId="1" xfId="0" applyFont="1" applyFill="1" applyBorder="1" applyAlignment="1">
      <alignment horizontal="center" vertical="top" wrapText="1"/>
    </xf>
    <xf numFmtId="0" fontId="44" fillId="0" borderId="1" xfId="0" applyFont="1" applyFill="1" applyBorder="1" applyAlignment="1">
      <alignment horizontal="center" vertical="center" wrapText="1"/>
    </xf>
    <xf numFmtId="2" fontId="43" fillId="0" borderId="1" xfId="3" applyNumberFormat="1" applyFont="1" applyFill="1" applyBorder="1" applyAlignment="1">
      <alignment horizontal="center" vertical="center"/>
    </xf>
    <xf numFmtId="0" fontId="60" fillId="0" borderId="1" xfId="0" applyFont="1" applyFill="1" applyBorder="1" applyAlignment="1">
      <alignment horizontal="left" vertical="top" wrapText="1"/>
    </xf>
    <xf numFmtId="4" fontId="60" fillId="0" borderId="1" xfId="0" applyNumberFormat="1" applyFont="1" applyFill="1" applyBorder="1" applyAlignment="1">
      <alignment horizontal="center" vertical="top" wrapText="1"/>
    </xf>
    <xf numFmtId="2" fontId="33" fillId="0" borderId="1" xfId="3" applyNumberFormat="1" applyFont="1" applyFill="1" applyBorder="1" applyAlignment="1">
      <alignment horizontal="center" vertical="top"/>
    </xf>
    <xf numFmtId="0" fontId="33" fillId="0" borderId="1" xfId="0" applyFont="1" applyFill="1" applyBorder="1" applyAlignment="1">
      <alignment horizontal="left" vertical="top" wrapText="1"/>
    </xf>
    <xf numFmtId="0" fontId="33" fillId="0" borderId="1" xfId="13" applyFont="1" applyFill="1" applyBorder="1" applyAlignment="1">
      <alignment horizontal="center"/>
    </xf>
    <xf numFmtId="0" fontId="48" fillId="0" borderId="1" xfId="13" applyFont="1" applyFill="1" applyBorder="1" applyAlignment="1">
      <alignment horizontal="left" wrapText="1"/>
    </xf>
    <xf numFmtId="0" fontId="62" fillId="0" borderId="0" xfId="20" applyFont="1" applyFill="1" applyAlignment="1">
      <alignment horizontal="right" vertical="center" wrapText="1"/>
    </xf>
    <xf numFmtId="0" fontId="78" fillId="0" borderId="0" xfId="20" applyFont="1" applyFill="1" applyAlignment="1">
      <alignment horizontal="left" vertical="center" wrapText="1"/>
    </xf>
    <xf numFmtId="0" fontId="78" fillId="0" borderId="0" xfId="20" applyFont="1" applyFill="1" applyAlignment="1">
      <alignment horizontal="center" vertical="center" wrapText="1"/>
    </xf>
    <xf numFmtId="0" fontId="79" fillId="0" borderId="0" xfId="21" applyFont="1" applyFill="1" applyBorder="1" applyAlignment="1">
      <alignment horizontal="center" vertical="top"/>
    </xf>
    <xf numFmtId="0" fontId="79" fillId="0" borderId="0" xfId="22" applyFont="1" applyFill="1" applyBorder="1" applyAlignment="1">
      <alignment horizontal="left" vertical="top"/>
    </xf>
    <xf numFmtId="0" fontId="71" fillId="0" borderId="0" xfId="13" applyFill="1" applyAlignment="1">
      <alignment horizontal="left"/>
    </xf>
    <xf numFmtId="0" fontId="48" fillId="3" borderId="1" xfId="42" applyFont="1" applyFill="1" applyBorder="1" applyAlignment="1">
      <alignment horizontal="center" vertical="top"/>
    </xf>
    <xf numFmtId="0" fontId="48" fillId="0" borderId="1" xfId="20" applyFont="1" applyBorder="1" applyAlignment="1">
      <alignment horizontal="center"/>
    </xf>
    <xf numFmtId="0" fontId="21" fillId="0" borderId="1" xfId="13" applyFont="1" applyBorder="1" applyAlignment="1">
      <alignment horizontal="center" vertical="top"/>
    </xf>
    <xf numFmtId="0" fontId="48" fillId="0" borderId="1" xfId="0" applyFont="1" applyBorder="1" applyAlignment="1">
      <alignment horizontal="center"/>
    </xf>
    <xf numFmtId="0" fontId="93" fillId="2" borderId="1" xfId="20" applyFont="1" applyFill="1" applyBorder="1" applyAlignment="1">
      <alignment horizontal="center" vertical="top"/>
    </xf>
    <xf numFmtId="0" fontId="93" fillId="0" borderId="1" xfId="20" applyFont="1" applyBorder="1" applyAlignment="1">
      <alignment horizontal="center" vertical="top"/>
    </xf>
    <xf numFmtId="0" fontId="48" fillId="0" borderId="1" xfId="18" applyFont="1" applyFill="1" applyBorder="1" applyAlignment="1">
      <alignment horizontal="center" vertical="top"/>
    </xf>
    <xf numFmtId="0" fontId="33" fillId="0" borderId="1" xfId="18" applyFont="1" applyFill="1" applyBorder="1" applyAlignment="1">
      <alignment horizontal="center"/>
    </xf>
    <xf numFmtId="2" fontId="33" fillId="0" borderId="1" xfId="18" applyNumberFormat="1" applyFont="1" applyFill="1" applyBorder="1" applyAlignment="1">
      <alignment horizontal="center" vertical="top"/>
    </xf>
    <xf numFmtId="0" fontId="39" fillId="0" borderId="1" xfId="0" applyFont="1" applyBorder="1" applyAlignment="1">
      <alignment vertical="top"/>
    </xf>
    <xf numFmtId="0" fontId="93" fillId="2" borderId="1" xfId="25" applyFont="1" applyFill="1" applyBorder="1" applyAlignment="1">
      <alignment horizontal="center" vertical="top"/>
    </xf>
    <xf numFmtId="0" fontId="48" fillId="0" borderId="1" xfId="0" applyFont="1" applyFill="1" applyBorder="1" applyAlignment="1">
      <alignment horizontal="center" vertical="top" wrapText="1"/>
    </xf>
    <xf numFmtId="0" fontId="48" fillId="0" borderId="1" xfId="0" applyFont="1" applyFill="1" applyBorder="1" applyAlignment="1">
      <alignment horizontal="left" vertical="top" wrapText="1"/>
    </xf>
    <xf numFmtId="0" fontId="0" fillId="0" borderId="0" xfId="0" applyFill="1"/>
    <xf numFmtId="0" fontId="48" fillId="0" borderId="11" xfId="0" applyFont="1" applyFill="1" applyBorder="1" applyAlignment="1">
      <alignment horizontal="center" vertical="top"/>
    </xf>
    <xf numFmtId="0" fontId="6" fillId="0" borderId="11" xfId="0" applyFont="1" applyFill="1" applyBorder="1" applyAlignment="1">
      <alignment horizontal="right" vertical="top"/>
    </xf>
    <xf numFmtId="49" fontId="6" fillId="0" borderId="11" xfId="0" applyNumberFormat="1" applyFont="1" applyFill="1" applyBorder="1" applyAlignment="1">
      <alignment vertical="top"/>
    </xf>
    <xf numFmtId="0" fontId="6" fillId="0" borderId="11" xfId="0" applyFont="1" applyFill="1" applyBorder="1" applyAlignment="1">
      <alignment horizontal="left" vertical="top"/>
    </xf>
    <xf numFmtId="0" fontId="6" fillId="0" borderId="11" xfId="0" applyFont="1" applyFill="1" applyBorder="1" applyAlignment="1">
      <alignment vertical="top"/>
    </xf>
    <xf numFmtId="0" fontId="7" fillId="0" borderId="0" xfId="0" applyFont="1" applyFill="1"/>
    <xf numFmtId="49" fontId="48" fillId="0" borderId="4" xfId="0" applyNumberFormat="1" applyFont="1" applyFill="1" applyBorder="1" applyAlignment="1">
      <alignment vertical="center" wrapText="1"/>
    </xf>
    <xf numFmtId="0" fontId="49" fillId="0" borderId="1" xfId="3" applyFont="1" applyFill="1" applyBorder="1" applyAlignment="1">
      <alignment horizontal="center" vertical="top"/>
    </xf>
    <xf numFmtId="2" fontId="49" fillId="0" borderId="1" xfId="3" applyNumberFormat="1" applyFont="1" applyFill="1" applyBorder="1" applyAlignment="1">
      <alignment horizontal="center" vertical="top"/>
    </xf>
    <xf numFmtId="4" fontId="49" fillId="0" borderId="1" xfId="0" applyNumberFormat="1" applyFont="1" applyFill="1" applyBorder="1" applyAlignment="1">
      <alignment horizontal="center" vertical="top" wrapText="1"/>
    </xf>
    <xf numFmtId="4" fontId="33" fillId="0" borderId="1" xfId="5" applyNumberFormat="1" applyFont="1" applyFill="1" applyBorder="1" applyAlignment="1">
      <alignment horizontal="center" vertical="top"/>
    </xf>
    <xf numFmtId="0" fontId="33" fillId="0" borderId="1" xfId="0" applyFont="1" applyFill="1" applyBorder="1" applyAlignment="1">
      <alignment vertical="top" wrapText="1"/>
    </xf>
    <xf numFmtId="4" fontId="33" fillId="0" borderId="1" xfId="0" applyNumberFormat="1" applyFont="1" applyFill="1" applyBorder="1" applyAlignment="1">
      <alignment horizontal="center" vertical="top" wrapText="1"/>
    </xf>
    <xf numFmtId="2" fontId="33" fillId="0" borderId="1" xfId="5" applyNumberFormat="1" applyFont="1" applyFill="1" applyBorder="1" applyAlignment="1">
      <alignment horizontal="center" vertical="top"/>
    </xf>
    <xf numFmtId="1" fontId="33" fillId="0" borderId="3" xfId="11" applyNumberFormat="1" applyFont="1" applyFill="1" applyBorder="1" applyAlignment="1" applyProtection="1">
      <alignment horizontal="center" vertical="top"/>
    </xf>
    <xf numFmtId="2" fontId="48" fillId="0" borderId="3" xfId="0" applyNumberFormat="1" applyFont="1" applyFill="1" applyBorder="1" applyAlignment="1" applyProtection="1">
      <alignment vertical="top" wrapText="1"/>
    </xf>
    <xf numFmtId="2" fontId="48" fillId="0" borderId="6" xfId="0" applyNumberFormat="1" applyFont="1" applyFill="1" applyBorder="1" applyAlignment="1" applyProtection="1">
      <alignment horizontal="center" vertical="top" wrapText="1"/>
    </xf>
    <xf numFmtId="0" fontId="52" fillId="0" borderId="0" xfId="0" applyFont="1" applyFill="1" applyAlignment="1">
      <alignment horizontal="center"/>
    </xf>
    <xf numFmtId="2" fontId="33" fillId="0" borderId="3" xfId="0" applyNumberFormat="1" applyFont="1" applyFill="1" applyBorder="1" applyAlignment="1" applyProtection="1">
      <alignment horizontal="center" vertical="top" wrapText="1"/>
    </xf>
    <xf numFmtId="0" fontId="33" fillId="0" borderId="6" xfId="25" applyFont="1" applyFill="1" applyBorder="1" applyAlignment="1">
      <alignment horizontal="center" vertical="top"/>
    </xf>
    <xf numFmtId="0" fontId="48" fillId="0" borderId="14" xfId="25" applyFont="1" applyFill="1" applyBorder="1" applyAlignment="1">
      <alignment vertical="top"/>
    </xf>
    <xf numFmtId="0" fontId="48" fillId="0" borderId="3" xfId="25" applyFont="1" applyFill="1" applyBorder="1" applyAlignment="1">
      <alignment horizontal="center" vertical="top" wrapText="1"/>
    </xf>
    <xf numFmtId="0" fontId="33" fillId="0" borderId="3" xfId="25" applyFont="1" applyFill="1" applyBorder="1" applyAlignment="1">
      <alignment horizontal="center" vertical="top"/>
    </xf>
    <xf numFmtId="0" fontId="48" fillId="0" borderId="6" xfId="25" applyFont="1" applyFill="1" applyBorder="1" applyAlignment="1">
      <alignment horizontal="center" vertical="top" wrapText="1"/>
    </xf>
    <xf numFmtId="1" fontId="33" fillId="0" borderId="6" xfId="11" applyNumberFormat="1" applyFont="1" applyFill="1" applyBorder="1" applyAlignment="1" applyProtection="1">
      <alignment horizontal="center" vertical="top"/>
    </xf>
    <xf numFmtId="2" fontId="48" fillId="0" borderId="3" xfId="0" applyNumberFormat="1" applyFont="1" applyFill="1" applyBorder="1" applyAlignment="1" applyProtection="1">
      <alignment horizontal="center" vertical="top" wrapText="1"/>
    </xf>
    <xf numFmtId="0" fontId="33" fillId="0" borderId="3" xfId="24" applyFont="1" applyFill="1" applyBorder="1" applyAlignment="1">
      <alignment horizontal="center" vertical="top"/>
    </xf>
    <xf numFmtId="0" fontId="48" fillId="0" borderId="0" xfId="24" applyFont="1" applyFill="1" applyBorder="1" applyAlignment="1">
      <alignment vertical="top" wrapText="1"/>
    </xf>
    <xf numFmtId="0" fontId="48" fillId="0" borderId="3" xfId="24" applyFont="1" applyFill="1" applyBorder="1" applyAlignment="1">
      <alignment horizontal="center" vertical="top"/>
    </xf>
    <xf numFmtId="0" fontId="48" fillId="0" borderId="3" xfId="20" applyFont="1" applyFill="1" applyBorder="1" applyAlignment="1">
      <alignment vertical="top" wrapText="1"/>
    </xf>
    <xf numFmtId="0" fontId="48" fillId="0" borderId="0" xfId="25" applyFont="1" applyFill="1" applyBorder="1" applyAlignment="1">
      <alignment vertical="top" wrapText="1"/>
    </xf>
    <xf numFmtId="0" fontId="24" fillId="0" borderId="1" xfId="0" applyFont="1" applyFill="1" applyBorder="1" applyAlignment="1">
      <alignment vertical="center"/>
    </xf>
    <xf numFmtId="0" fontId="33" fillId="0" borderId="1" xfId="0" applyFont="1" applyFill="1" applyBorder="1" applyAlignment="1">
      <alignment vertical="center"/>
    </xf>
    <xf numFmtId="49" fontId="33" fillId="0" borderId="1" xfId="0" applyNumberFormat="1" applyFont="1" applyFill="1" applyBorder="1" applyAlignment="1">
      <alignment horizontal="center" vertical="center" wrapText="1"/>
    </xf>
    <xf numFmtId="0" fontId="48" fillId="0" borderId="1" xfId="0" applyFont="1" applyFill="1" applyBorder="1" applyAlignment="1">
      <alignment vertical="center"/>
    </xf>
    <xf numFmtId="0" fontId="33" fillId="0" borderId="6" xfId="0" applyFont="1" applyFill="1" applyBorder="1" applyAlignment="1">
      <alignment horizontal="center" vertical="center"/>
    </xf>
    <xf numFmtId="0" fontId="48" fillId="0" borderId="14" xfId="25" applyFont="1" applyFill="1" applyBorder="1" applyAlignment="1">
      <alignment vertical="top" wrapText="1"/>
    </xf>
    <xf numFmtId="0" fontId="48" fillId="0" borderId="6" xfId="20" applyNumberFormat="1" applyFont="1" applyFill="1" applyBorder="1" applyAlignment="1">
      <alignment horizontal="center" vertical="top" wrapText="1"/>
    </xf>
    <xf numFmtId="0" fontId="84" fillId="0" borderId="12" xfId="0" applyFont="1" applyFill="1" applyBorder="1" applyAlignment="1">
      <alignment vertical="center"/>
    </xf>
    <xf numFmtId="0" fontId="40" fillId="0" borderId="1" xfId="0" applyFont="1" applyFill="1" applyBorder="1" applyAlignment="1">
      <alignment horizontal="center" vertical="center"/>
    </xf>
    <xf numFmtId="0" fontId="48" fillId="0" borderId="9" xfId="0" applyFont="1" applyFill="1" applyBorder="1" applyAlignment="1">
      <alignment vertical="center" wrapText="1"/>
    </xf>
    <xf numFmtId="0" fontId="48" fillId="0" borderId="5" xfId="0" applyFont="1" applyFill="1" applyBorder="1" applyAlignment="1">
      <alignment horizontal="center" vertical="top" wrapText="1"/>
    </xf>
    <xf numFmtId="0" fontId="104" fillId="0" borderId="1" xfId="0" applyFont="1" applyFill="1" applyBorder="1" applyAlignment="1">
      <alignment vertical="center" wrapText="1"/>
    </xf>
    <xf numFmtId="0" fontId="48" fillId="0" borderId="5" xfId="0" applyFont="1" applyFill="1" applyBorder="1" applyAlignment="1">
      <alignment vertical="center" wrapText="1"/>
    </xf>
    <xf numFmtId="49" fontId="48" fillId="0" borderId="1" xfId="0" applyNumberFormat="1" applyFont="1" applyFill="1" applyBorder="1" applyAlignment="1">
      <alignment vertical="center" wrapText="1"/>
    </xf>
    <xf numFmtId="49" fontId="48" fillId="0" borderId="1" xfId="0" applyNumberFormat="1" applyFont="1" applyFill="1" applyBorder="1" applyAlignment="1">
      <alignment horizontal="center" vertical="center" wrapText="1"/>
    </xf>
    <xf numFmtId="0" fontId="55" fillId="0" borderId="1" xfId="0" applyFont="1" applyFill="1" applyBorder="1" applyAlignment="1">
      <alignment vertical="top" wrapText="1"/>
    </xf>
    <xf numFmtId="0" fontId="22" fillId="0" borderId="1" xfId="0" applyFont="1" applyFill="1" applyBorder="1" applyAlignment="1">
      <alignment horizontal="right" vertical="center"/>
    </xf>
    <xf numFmtId="0" fontId="101" fillId="0" borderId="4" xfId="0" applyFont="1" applyFill="1" applyBorder="1" applyAlignment="1">
      <alignment vertical="center" wrapText="1"/>
    </xf>
    <xf numFmtId="0" fontId="101" fillId="0" borderId="1" xfId="0" applyFont="1" applyFill="1" applyBorder="1" applyAlignment="1">
      <alignment horizontal="center" vertical="center"/>
    </xf>
    <xf numFmtId="1" fontId="33" fillId="0" borderId="3" xfId="0" applyNumberFormat="1" applyFont="1" applyFill="1" applyBorder="1" applyAlignment="1" applyProtection="1">
      <alignment horizontal="center" vertical="top" wrapText="1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right"/>
    </xf>
    <xf numFmtId="0" fontId="0" fillId="0" borderId="0" xfId="0" applyFill="1" applyAlignment="1"/>
    <xf numFmtId="0" fontId="55" fillId="0" borderId="11" xfId="0" applyFont="1" applyFill="1" applyBorder="1" applyAlignment="1">
      <alignment horizontal="left" vertical="center"/>
    </xf>
    <xf numFmtId="49" fontId="6" fillId="0" borderId="11" xfId="0" applyNumberFormat="1" applyFont="1" applyFill="1" applyBorder="1" applyAlignment="1">
      <alignment vertical="center"/>
    </xf>
    <xf numFmtId="0" fontId="48" fillId="0" borderId="1" xfId="3" applyFont="1" applyFill="1" applyBorder="1" applyAlignment="1">
      <alignment horizontal="center" vertical="top"/>
    </xf>
    <xf numFmtId="2" fontId="24" fillId="0" borderId="1" xfId="5" applyNumberFormat="1" applyFont="1" applyFill="1" applyBorder="1" applyAlignment="1">
      <alignment horizontal="center" vertical="top"/>
    </xf>
    <xf numFmtId="2" fontId="48" fillId="0" borderId="1" xfId="3" applyNumberFormat="1" applyFont="1" applyFill="1" applyBorder="1" applyAlignment="1">
      <alignment horizontal="center" vertical="top"/>
    </xf>
    <xf numFmtId="0" fontId="50" fillId="0" borderId="1" xfId="0" applyFont="1" applyFill="1" applyBorder="1" applyAlignment="1">
      <alignment horizontal="center" vertical="top" wrapText="1"/>
    </xf>
    <xf numFmtId="0" fontId="51" fillId="0" borderId="1" xfId="0" applyFont="1" applyFill="1" applyBorder="1" applyAlignment="1">
      <alignment vertical="top" wrapText="1"/>
    </xf>
    <xf numFmtId="165" fontId="49" fillId="0" borderId="1" xfId="0" applyNumberFormat="1" applyFont="1" applyFill="1" applyBorder="1" applyAlignment="1">
      <alignment horizontal="center" vertical="top" wrapText="1"/>
    </xf>
    <xf numFmtId="0" fontId="50" fillId="0" borderId="1" xfId="0" applyFont="1" applyFill="1" applyBorder="1" applyAlignment="1">
      <alignment vertical="top" wrapText="1"/>
    </xf>
    <xf numFmtId="166" fontId="49" fillId="0" borderId="1" xfId="0" applyNumberFormat="1" applyFont="1" applyFill="1" applyBorder="1" applyAlignment="1">
      <alignment horizontal="center" vertical="top" wrapText="1"/>
    </xf>
    <xf numFmtId="0" fontId="48" fillId="0" borderId="6" xfId="0" applyFont="1" applyFill="1" applyBorder="1" applyAlignment="1">
      <alignment vertical="top" wrapText="1"/>
    </xf>
    <xf numFmtId="0" fontId="48" fillId="0" borderId="14" xfId="0" applyFont="1" applyFill="1" applyBorder="1" applyAlignment="1">
      <alignment horizontal="center" vertical="top"/>
    </xf>
    <xf numFmtId="166" fontId="48" fillId="0" borderId="6" xfId="0" applyNumberFormat="1" applyFont="1" applyFill="1" applyBorder="1" applyAlignment="1">
      <alignment horizontal="center" vertical="top"/>
    </xf>
    <xf numFmtId="0" fontId="56" fillId="0" borderId="1" xfId="0" applyFont="1" applyFill="1" applyBorder="1" applyAlignment="1">
      <alignment horizontal="center" vertical="top"/>
    </xf>
    <xf numFmtId="0" fontId="33" fillId="0" borderId="7" xfId="0" applyFont="1" applyFill="1" applyBorder="1" applyAlignment="1">
      <alignment vertical="top" wrapText="1"/>
    </xf>
    <xf numFmtId="0" fontId="81" fillId="0" borderId="1" xfId="0" applyFont="1" applyFill="1" applyBorder="1" applyAlignment="1">
      <alignment horizontal="center" vertical="top"/>
    </xf>
    <xf numFmtId="0" fontId="49" fillId="0" borderId="6" xfId="0" applyFont="1" applyFill="1" applyBorder="1" applyAlignment="1">
      <alignment horizontal="center" vertical="top" wrapText="1"/>
    </xf>
    <xf numFmtId="0" fontId="49" fillId="0" borderId="6" xfId="0" applyFont="1" applyFill="1" applyBorder="1" applyAlignment="1">
      <alignment vertical="top" wrapText="1"/>
    </xf>
    <xf numFmtId="0" fontId="50" fillId="0" borderId="6" xfId="0" applyFont="1" applyFill="1" applyBorder="1" applyAlignment="1">
      <alignment horizontal="center" vertical="top" wrapText="1"/>
    </xf>
    <xf numFmtId="4" fontId="49" fillId="0" borderId="6" xfId="0" applyNumberFormat="1" applyFont="1" applyFill="1" applyBorder="1" applyAlignment="1">
      <alignment horizontal="center" vertical="top" wrapText="1"/>
    </xf>
    <xf numFmtId="4" fontId="33" fillId="0" borderId="6" xfId="5" applyNumberFormat="1" applyFont="1" applyFill="1" applyBorder="1" applyAlignment="1">
      <alignment horizontal="center" vertical="top"/>
    </xf>
    <xf numFmtId="0" fontId="58" fillId="0" borderId="7" xfId="0" applyFont="1" applyFill="1" applyBorder="1" applyAlignment="1">
      <alignment vertical="top" wrapText="1"/>
    </xf>
    <xf numFmtId="0" fontId="49" fillId="0" borderId="1" xfId="7" applyFont="1" applyFill="1" applyBorder="1" applyAlignment="1">
      <alignment horizontal="center" vertical="top"/>
    </xf>
    <xf numFmtId="2" fontId="48" fillId="0" borderId="1" xfId="7" applyNumberFormat="1" applyFont="1" applyFill="1" applyBorder="1" applyAlignment="1">
      <alignment horizontal="center" vertical="top"/>
    </xf>
    <xf numFmtId="166" fontId="48" fillId="0" borderId="1" xfId="0" applyNumberFormat="1" applyFont="1" applyFill="1" applyBorder="1" applyAlignment="1">
      <alignment horizontal="center" vertical="top"/>
    </xf>
    <xf numFmtId="0" fontId="48" fillId="0" borderId="3" xfId="0" applyFont="1" applyFill="1" applyBorder="1" applyAlignment="1">
      <alignment vertical="top" wrapText="1"/>
    </xf>
    <xf numFmtId="165" fontId="52" fillId="0" borderId="1" xfId="0" applyNumberFormat="1" applyFont="1" applyFill="1" applyBorder="1" applyAlignment="1">
      <alignment horizontal="center" vertical="top" wrapText="1"/>
    </xf>
    <xf numFmtId="0" fontId="39" fillId="0" borderId="0" xfId="0" applyFont="1" applyFill="1" applyAlignment="1">
      <alignment vertical="center"/>
    </xf>
    <xf numFmtId="0" fontId="52" fillId="0" borderId="1" xfId="3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left" vertical="top"/>
    </xf>
    <xf numFmtId="49" fontId="6" fillId="0" borderId="0" xfId="0" applyNumberFormat="1" applyFont="1" applyFill="1" applyAlignment="1">
      <alignment horizontal="left" vertical="top"/>
    </xf>
    <xf numFmtId="0" fontId="6" fillId="0" borderId="0" xfId="0" applyFont="1" applyFill="1" applyAlignment="1">
      <alignment horizontal="left" vertical="top"/>
    </xf>
    <xf numFmtId="0" fontId="6" fillId="0" borderId="0" xfId="0" applyFont="1" applyFill="1" applyAlignment="1">
      <alignment vertical="top"/>
    </xf>
    <xf numFmtId="0" fontId="6" fillId="0" borderId="0" xfId="0" applyFont="1" applyFill="1" applyAlignment="1">
      <alignment horizontal="right" vertical="top"/>
    </xf>
    <xf numFmtId="0" fontId="8" fillId="0" borderId="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right" vertical="top"/>
    </xf>
    <xf numFmtId="0" fontId="6" fillId="0" borderId="4" xfId="0" applyFont="1" applyFill="1" applyBorder="1" applyAlignment="1">
      <alignment horizontal="center" vertical="top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10" fillId="0" borderId="8" xfId="0" applyFont="1" applyFill="1" applyBorder="1" applyAlignment="1">
      <alignment vertical="top" wrapText="1"/>
    </xf>
    <xf numFmtId="0" fontId="110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top" wrapText="1"/>
    </xf>
    <xf numFmtId="0" fontId="85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top" wrapText="1"/>
    </xf>
    <xf numFmtId="4" fontId="12" fillId="0" borderId="1" xfId="0" applyNumberFormat="1" applyFont="1" applyFill="1" applyBorder="1" applyAlignment="1">
      <alignment horizontal="center" vertical="center"/>
    </xf>
    <xf numFmtId="0" fontId="85" fillId="0" borderId="4" xfId="0" applyFont="1" applyFill="1" applyBorder="1" applyAlignment="1">
      <alignment horizontal="center" vertical="center" wrapText="1"/>
    </xf>
    <xf numFmtId="0" fontId="85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85" fillId="0" borderId="0" xfId="0" applyFont="1" applyFill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8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top" wrapText="1"/>
    </xf>
    <xf numFmtId="0" fontId="7" fillId="0" borderId="4" xfId="0" applyFont="1" applyFill="1" applyBorder="1" applyAlignment="1">
      <alignment vertical="top" wrapText="1"/>
    </xf>
    <xf numFmtId="0" fontId="111" fillId="0" borderId="4" xfId="0" applyFont="1" applyFill="1" applyBorder="1" applyAlignment="1">
      <alignment vertical="top" wrapText="1"/>
    </xf>
    <xf numFmtId="0" fontId="0" fillId="0" borderId="1" xfId="0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10" fillId="0" borderId="4" xfId="0" applyFont="1" applyFill="1" applyBorder="1" applyAlignment="1">
      <alignment horizontal="left" vertical="top" wrapText="1"/>
    </xf>
    <xf numFmtId="0" fontId="10" fillId="0" borderId="9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justify" vertical="center"/>
    </xf>
    <xf numFmtId="0" fontId="85" fillId="0" borderId="4" xfId="0" applyFont="1" applyFill="1" applyBorder="1" applyAlignment="1">
      <alignment horizontal="center" vertical="center"/>
    </xf>
    <xf numFmtId="0" fontId="85" fillId="0" borderId="0" xfId="0" applyFont="1" applyFill="1" applyBorder="1" applyAlignment="1">
      <alignment horizontal="center" vertical="center"/>
    </xf>
    <xf numFmtId="0" fontId="12" fillId="0" borderId="1" xfId="0" applyFont="1" applyFill="1" applyBorder="1"/>
    <xf numFmtId="0" fontId="116" fillId="0" borderId="1" xfId="0" applyFont="1" applyFill="1" applyBorder="1"/>
    <xf numFmtId="0" fontId="0" fillId="0" borderId="1" xfId="0" applyFill="1" applyBorder="1"/>
    <xf numFmtId="0" fontId="0" fillId="0" borderId="4" xfId="0" applyFont="1" applyFill="1" applyBorder="1" applyAlignment="1">
      <alignment horizontal="left" vertical="top" wrapText="1"/>
    </xf>
    <xf numFmtId="0" fontId="0" fillId="0" borderId="15" xfId="0" applyFont="1" applyFill="1" applyBorder="1" applyAlignment="1">
      <alignment horizontal="left" vertical="top" wrapText="1"/>
    </xf>
    <xf numFmtId="0" fontId="7" fillId="0" borderId="15" xfId="0" applyFont="1" applyFill="1" applyBorder="1" applyAlignment="1">
      <alignment vertical="top" wrapText="1"/>
    </xf>
    <xf numFmtId="0" fontId="117" fillId="0" borderId="15" xfId="0" applyFont="1" applyFill="1" applyBorder="1" applyAlignment="1">
      <alignment horizontal="center" vertical="center" wrapText="1"/>
    </xf>
    <xf numFmtId="0" fontId="111" fillId="0" borderId="15" xfId="0" applyFont="1" applyFill="1" applyBorder="1" applyAlignment="1">
      <alignment horizontal="left" vertical="top" wrapText="1"/>
    </xf>
    <xf numFmtId="0" fontId="111" fillId="0" borderId="4" xfId="0" applyFont="1" applyFill="1" applyBorder="1" applyAlignment="1">
      <alignment horizontal="left" vertical="top"/>
    </xf>
    <xf numFmtId="0" fontId="111" fillId="0" borderId="4" xfId="0" applyFont="1" applyFill="1" applyBorder="1" applyAlignment="1">
      <alignment horizontal="left" vertical="top" wrapText="1"/>
    </xf>
    <xf numFmtId="0" fontId="117" fillId="0" borderId="4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0" fillId="0" borderId="1" xfId="0" applyFont="1" applyFill="1" applyBorder="1" applyAlignment="1">
      <alignment horizontal="left" vertical="top" wrapText="1"/>
    </xf>
    <xf numFmtId="0" fontId="117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18" fillId="0" borderId="0" xfId="0" applyFont="1" applyFill="1" applyBorder="1"/>
    <xf numFmtId="0" fontId="23" fillId="0" borderId="0" xfId="0" applyFont="1" applyFill="1" applyBorder="1" applyAlignment="1">
      <alignment horizontal="left" vertical="top" wrapText="1"/>
    </xf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0" fontId="5" fillId="0" borderId="0" xfId="0" applyFont="1" applyFill="1" applyBorder="1"/>
    <xf numFmtId="0" fontId="118" fillId="0" borderId="0" xfId="0" applyFont="1" applyFill="1" applyBorder="1" applyAlignment="1">
      <alignment horizontal="right"/>
    </xf>
    <xf numFmtId="0" fontId="3" fillId="0" borderId="0" xfId="0" applyFont="1" applyFill="1" applyBorder="1"/>
    <xf numFmtId="0" fontId="119" fillId="0" borderId="0" xfId="0" applyFont="1" applyFill="1" applyBorder="1" applyAlignment="1">
      <alignment vertical="center"/>
    </xf>
    <xf numFmtId="0" fontId="118" fillId="0" borderId="0" xfId="0" applyFont="1" applyFill="1" applyBorder="1" applyAlignment="1">
      <alignment horizontal="center" wrapText="1"/>
    </xf>
    <xf numFmtId="4" fontId="118" fillId="0" borderId="0" xfId="0" applyNumberFormat="1" applyFont="1" applyFill="1" applyBorder="1" applyAlignment="1">
      <alignment wrapText="1"/>
    </xf>
    <xf numFmtId="0" fontId="118" fillId="0" borderId="0" xfId="0" applyFont="1" applyFill="1" applyBorder="1" applyAlignment="1">
      <alignment horizontal="left" wrapText="1"/>
    </xf>
    <xf numFmtId="4" fontId="5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2" fontId="3" fillId="0" borderId="0" xfId="0" applyNumberFormat="1" applyFont="1" applyFill="1" applyBorder="1" applyAlignment="1">
      <alignment horizontal="right"/>
    </xf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86" fillId="0" borderId="0" xfId="20" applyFont="1" applyFill="1" applyBorder="1" applyAlignment="1">
      <alignment horizontal="right" vertical="center" wrapText="1"/>
    </xf>
    <xf numFmtId="0" fontId="86" fillId="0" borderId="0" xfId="20" applyFont="1" applyFill="1" applyBorder="1" applyAlignment="1">
      <alignment horizontal="center" vertical="center" wrapText="1"/>
    </xf>
    <xf numFmtId="0" fontId="87" fillId="0" borderId="0" xfId="20" applyFont="1" applyFill="1" applyAlignment="1">
      <alignment horizontal="center" vertical="center" wrapText="1"/>
    </xf>
    <xf numFmtId="0" fontId="90" fillId="0" borderId="0" xfId="20" applyFont="1" applyFill="1" applyAlignment="1">
      <alignment horizontal="right" vertical="center" wrapText="1"/>
    </xf>
    <xf numFmtId="0" fontId="73" fillId="0" borderId="0" xfId="15" applyFont="1" applyFill="1" applyAlignment="1">
      <alignment horizontal="center"/>
    </xf>
    <xf numFmtId="0" fontId="35" fillId="0" borderId="0" xfId="15" applyFill="1" applyBorder="1"/>
    <xf numFmtId="0" fontId="35" fillId="0" borderId="0" xfId="15" applyFill="1" applyBorder="1" applyAlignment="1">
      <alignment horizontal="center"/>
    </xf>
    <xf numFmtId="0" fontId="35" fillId="0" borderId="11" xfId="15" applyFill="1" applyBorder="1" applyAlignment="1">
      <alignment horizontal="center"/>
    </xf>
    <xf numFmtId="0" fontId="78" fillId="0" borderId="0" xfId="20" applyFont="1" applyFill="1" applyAlignment="1">
      <alignment horizontal="center" vertical="top" wrapText="1"/>
    </xf>
    <xf numFmtId="0" fontId="33" fillId="0" borderId="1" xfId="25" applyFont="1" applyFill="1" applyBorder="1" applyAlignment="1">
      <alignment horizontal="center"/>
    </xf>
    <xf numFmtId="0" fontId="19" fillId="0" borderId="1" xfId="25" applyFont="1" applyFill="1" applyBorder="1" applyAlignment="1">
      <alignment horizontal="center"/>
    </xf>
    <xf numFmtId="2" fontId="33" fillId="0" borderId="1" xfId="25" applyNumberFormat="1" applyFont="1" applyFill="1" applyBorder="1" applyAlignment="1">
      <alignment horizontal="center"/>
    </xf>
    <xf numFmtId="0" fontId="79" fillId="0" borderId="3" xfId="25" applyFont="1" applyFill="1" applyBorder="1" applyAlignment="1">
      <alignment horizontal="center" vertical="top"/>
    </xf>
    <xf numFmtId="0" fontId="49" fillId="0" borderId="1" xfId="20" applyFont="1" applyFill="1" applyBorder="1" applyAlignment="1">
      <alignment horizontal="center" vertical="center" wrapText="1"/>
    </xf>
    <xf numFmtId="2" fontId="49" fillId="0" borderId="1" xfId="20" applyNumberFormat="1" applyFont="1" applyFill="1" applyBorder="1" applyAlignment="1">
      <alignment horizontal="center" vertical="center" wrapText="1"/>
    </xf>
    <xf numFmtId="0" fontId="49" fillId="0" borderId="0" xfId="20" applyFont="1" applyFill="1" applyAlignment="1">
      <alignment horizontal="right" vertical="center" wrapText="1"/>
    </xf>
    <xf numFmtId="0" fontId="52" fillId="0" borderId="0" xfId="20" applyFont="1" applyFill="1" applyAlignment="1">
      <alignment horizontal="center" vertical="center" wrapText="1"/>
    </xf>
    <xf numFmtId="0" fontId="79" fillId="0" borderId="0" xfId="22" applyFont="1" applyFill="1" applyBorder="1" applyAlignment="1">
      <alignment vertical="top"/>
    </xf>
    <xf numFmtId="0" fontId="8" fillId="0" borderId="11" xfId="0" applyFont="1" applyFill="1" applyBorder="1" applyAlignment="1">
      <alignment horizontal="right" vertical="center"/>
    </xf>
    <xf numFmtId="0" fontId="49" fillId="0" borderId="1" xfId="0" applyFont="1" applyFill="1" applyBorder="1" applyAlignment="1">
      <alignment vertical="center" wrapText="1"/>
    </xf>
    <xf numFmtId="0" fontId="43" fillId="0" borderId="1" xfId="0" applyFont="1" applyFill="1" applyBorder="1" applyAlignment="1">
      <alignment horizontal="center" vertical="center"/>
    </xf>
    <xf numFmtId="167" fontId="48" fillId="0" borderId="1" xfId="0" applyNumberFormat="1" applyFont="1" applyFill="1" applyBorder="1" applyAlignment="1">
      <alignment horizontal="center" vertical="center" wrapText="1"/>
    </xf>
    <xf numFmtId="1" fontId="33" fillId="0" borderId="3" xfId="0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vertical="top"/>
    </xf>
    <xf numFmtId="0" fontId="36" fillId="0" borderId="1" xfId="0" applyFont="1" applyFill="1" applyBorder="1" applyAlignment="1">
      <alignment horizontal="center" vertical="center"/>
    </xf>
    <xf numFmtId="0" fontId="33" fillId="0" borderId="3" xfId="20" applyFont="1" applyFill="1" applyBorder="1" applyAlignment="1">
      <alignment horizontal="center" vertical="top"/>
    </xf>
    <xf numFmtId="0" fontId="44" fillId="0" borderId="6" xfId="7" applyFont="1" applyFill="1" applyBorder="1" applyAlignment="1">
      <alignment horizontal="center" vertical="center"/>
    </xf>
    <xf numFmtId="2" fontId="43" fillId="0" borderId="1" xfId="7" applyNumberFormat="1" applyFont="1" applyFill="1" applyBorder="1" applyAlignment="1">
      <alignment horizontal="center" vertical="center"/>
    </xf>
    <xf numFmtId="0" fontId="47" fillId="0" borderId="1" xfId="7" applyFont="1" applyFill="1" applyBorder="1" applyAlignment="1">
      <alignment horizontal="center" vertical="center"/>
    </xf>
    <xf numFmtId="0" fontId="103" fillId="0" borderId="1" xfId="0" applyFont="1" applyFill="1" applyBorder="1" applyAlignment="1">
      <alignment horizontal="center" vertical="center"/>
    </xf>
    <xf numFmtId="0" fontId="45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02" fillId="0" borderId="1" xfId="0" applyFont="1" applyFill="1" applyBorder="1" applyAlignment="1">
      <alignment horizontal="center" vertical="center"/>
    </xf>
    <xf numFmtId="0" fontId="101" fillId="0" borderId="1" xfId="0" applyFont="1" applyFill="1" applyBorder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52" fillId="0" borderId="1" xfId="3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center" vertical="top"/>
    </xf>
    <xf numFmtId="4" fontId="9" fillId="0" borderId="1" xfId="0" applyNumberFormat="1" applyFont="1" applyFill="1" applyBorder="1" applyAlignment="1">
      <alignment horizontal="center" vertical="top" wrapText="1"/>
    </xf>
    <xf numFmtId="0" fontId="39" fillId="0" borderId="0" xfId="0" applyFont="1" applyFill="1" applyAlignment="1">
      <alignment horizontal="center" vertical="top"/>
    </xf>
    <xf numFmtId="0" fontId="55" fillId="0" borderId="1" xfId="0" applyFont="1" applyFill="1" applyBorder="1" applyAlignment="1">
      <alignment horizontal="center" vertical="top"/>
    </xf>
    <xf numFmtId="0" fontId="58" fillId="0" borderId="7" xfId="0" applyFont="1" applyFill="1" applyBorder="1" applyAlignment="1">
      <alignment horizontal="left" vertical="top" wrapText="1"/>
    </xf>
    <xf numFmtId="0" fontId="58" fillId="0" borderId="1" xfId="0" applyFont="1" applyFill="1" applyBorder="1" applyAlignment="1">
      <alignment horizontal="left" vertical="top" wrapText="1"/>
    </xf>
    <xf numFmtId="0" fontId="58" fillId="0" borderId="1" xfId="0" applyFont="1" applyFill="1" applyBorder="1" applyAlignment="1">
      <alignment horizontal="center" vertical="top"/>
    </xf>
    <xf numFmtId="0" fontId="55" fillId="0" borderId="6" xfId="0" applyFont="1" applyFill="1" applyBorder="1" applyAlignment="1">
      <alignment horizontal="left" vertical="top" wrapText="1"/>
    </xf>
    <xf numFmtId="0" fontId="33" fillId="0" borderId="1" xfId="10" applyFont="1" applyFill="1" applyBorder="1" applyAlignment="1">
      <alignment horizontal="center" vertical="top" wrapText="1"/>
    </xf>
    <xf numFmtId="0" fontId="48" fillId="0" borderId="1" xfId="10" applyFont="1" applyFill="1" applyBorder="1" applyAlignment="1">
      <alignment horizontal="center" vertical="top" wrapText="1"/>
    </xf>
    <xf numFmtId="2" fontId="63" fillId="0" borderId="1" xfId="10" applyNumberFormat="1" applyFont="1" applyFill="1" applyBorder="1" applyAlignment="1">
      <alignment horizontal="center" vertical="top"/>
    </xf>
    <xf numFmtId="0" fontId="52" fillId="0" borderId="16" xfId="0" applyFont="1" applyFill="1" applyBorder="1" applyAlignment="1">
      <alignment horizontal="center" vertical="top"/>
    </xf>
    <xf numFmtId="0" fontId="66" fillId="0" borderId="1" xfId="0" applyFont="1" applyFill="1" applyBorder="1" applyAlignment="1">
      <alignment horizontal="center" vertical="top"/>
    </xf>
    <xf numFmtId="4" fontId="66" fillId="0" borderId="1" xfId="0" applyNumberFormat="1" applyFont="1" applyFill="1" applyBorder="1" applyAlignment="1">
      <alignment horizontal="center" vertical="top"/>
    </xf>
    <xf numFmtId="0" fontId="33" fillId="0" borderId="6" xfId="11" applyFont="1" applyFill="1" applyBorder="1" applyAlignment="1" applyProtection="1">
      <alignment horizontal="center" vertical="top" wrapText="1"/>
    </xf>
    <xf numFmtId="0" fontId="55" fillId="0" borderId="8" xfId="0" applyFont="1" applyFill="1" applyBorder="1" applyAlignment="1">
      <alignment horizontal="left" vertical="top" wrapText="1"/>
    </xf>
    <xf numFmtId="0" fontId="48" fillId="0" borderId="6" xfId="0" applyFont="1" applyFill="1" applyBorder="1" applyAlignment="1" applyProtection="1">
      <alignment horizontal="center" vertical="top" wrapText="1"/>
    </xf>
    <xf numFmtId="43" fontId="48" fillId="0" borderId="6" xfId="2" applyFont="1" applyFill="1" applyBorder="1" applyAlignment="1" applyProtection="1">
      <alignment vertical="top" wrapText="1"/>
    </xf>
    <xf numFmtId="1" fontId="48" fillId="0" borderId="1" xfId="0" applyNumberFormat="1" applyFont="1" applyFill="1" applyBorder="1" applyAlignment="1">
      <alignment horizontal="center" vertical="top"/>
    </xf>
    <xf numFmtId="0" fontId="55" fillId="0" borderId="7" xfId="0" applyFont="1" applyFill="1" applyBorder="1" applyAlignment="1">
      <alignment horizontal="left" vertical="top" wrapText="1"/>
    </xf>
    <xf numFmtId="0" fontId="48" fillId="0" borderId="6" xfId="11" applyFont="1" applyFill="1" applyBorder="1" applyAlignment="1" applyProtection="1">
      <alignment horizontal="left" vertical="top" wrapText="1"/>
    </xf>
    <xf numFmtId="0" fontId="33" fillId="0" borderId="1" xfId="4" applyFont="1" applyFill="1" applyBorder="1" applyAlignment="1">
      <alignment horizontal="left" vertical="top" wrapText="1"/>
    </xf>
    <xf numFmtId="0" fontId="33" fillId="0" borderId="1" xfId="4" applyFont="1" applyFill="1" applyBorder="1" applyAlignment="1">
      <alignment horizontal="center" vertical="top" wrapText="1"/>
    </xf>
    <xf numFmtId="0" fontId="48" fillId="0" borderId="1" xfId="3" applyFont="1" applyFill="1" applyBorder="1" applyAlignment="1">
      <alignment horizontal="left" vertical="top" wrapText="1"/>
    </xf>
    <xf numFmtId="0" fontId="55" fillId="0" borderId="6" xfId="0" applyFont="1" applyFill="1" applyBorder="1" applyAlignment="1">
      <alignment horizontal="center" vertical="top"/>
    </xf>
    <xf numFmtId="0" fontId="80" fillId="0" borderId="1" xfId="0" applyFont="1" applyFill="1" applyBorder="1" applyAlignment="1">
      <alignment horizontal="left" vertical="top" wrapText="1"/>
    </xf>
    <xf numFmtId="0" fontId="48" fillId="0" borderId="6" xfId="0" applyFont="1" applyFill="1" applyBorder="1" applyAlignment="1">
      <alignment horizontal="center" vertical="top"/>
    </xf>
    <xf numFmtId="3" fontId="48" fillId="0" borderId="1" xfId="3" applyNumberFormat="1" applyFont="1" applyFill="1" applyBorder="1" applyAlignment="1">
      <alignment horizontal="center" vertical="top"/>
    </xf>
    <xf numFmtId="3" fontId="48" fillId="0" borderId="1" xfId="6" applyNumberFormat="1" applyFont="1" applyFill="1" applyBorder="1" applyAlignment="1">
      <alignment horizontal="center" vertical="top" wrapText="1"/>
    </xf>
    <xf numFmtId="0" fontId="49" fillId="0" borderId="6" xfId="0" applyFont="1" applyFill="1" applyBorder="1" applyAlignment="1">
      <alignment horizontal="left" vertical="top" wrapText="1"/>
    </xf>
    <xf numFmtId="0" fontId="48" fillId="0" borderId="6" xfId="6" applyFont="1" applyFill="1" applyBorder="1" applyAlignment="1">
      <alignment horizontal="center" vertical="top"/>
    </xf>
    <xf numFmtId="2" fontId="48" fillId="0" borderId="6" xfId="3" applyNumberFormat="1" applyFont="1" applyFill="1" applyBorder="1" applyAlignment="1">
      <alignment horizontal="center" vertical="top"/>
    </xf>
    <xf numFmtId="0" fontId="48" fillId="0" borderId="3" xfId="12" applyNumberFormat="1" applyFont="1" applyFill="1" applyBorder="1" applyAlignment="1">
      <alignment horizontal="center" vertical="top"/>
    </xf>
    <xf numFmtId="0" fontId="57" fillId="0" borderId="0" xfId="0" applyFont="1" applyFill="1" applyAlignment="1">
      <alignment horizontal="left" vertical="center"/>
    </xf>
    <xf numFmtId="43" fontId="8" fillId="0" borderId="1" xfId="0" applyNumberFormat="1" applyFont="1" applyFill="1" applyBorder="1" applyAlignment="1">
      <alignment horizontal="right" vertical="center" wrapText="1"/>
    </xf>
    <xf numFmtId="0" fontId="48" fillId="0" borderId="1" xfId="0" applyFont="1" applyBorder="1" applyAlignment="1">
      <alignment horizontal="center" vertical="top" wrapText="1"/>
    </xf>
    <xf numFmtId="1" fontId="48" fillId="0" borderId="1" xfId="27" applyNumberFormat="1" applyFont="1" applyFill="1" applyBorder="1" applyAlignment="1" applyProtection="1">
      <alignment horizontal="center" vertical="top" wrapText="1"/>
    </xf>
    <xf numFmtId="2" fontId="48" fillId="0" borderId="1" xfId="27" applyNumberFormat="1" applyFont="1" applyFill="1" applyBorder="1" applyAlignment="1" applyProtection="1">
      <alignment horizontal="center" vertical="top" wrapText="1"/>
    </xf>
    <xf numFmtId="0" fontId="48" fillId="0" borderId="1" xfId="25" applyFont="1" applyFill="1" applyBorder="1" applyAlignment="1">
      <alignment horizontal="center" vertical="top"/>
    </xf>
    <xf numFmtId="2" fontId="48" fillId="0" borderId="1" xfId="24" applyNumberFormat="1" applyFont="1" applyFill="1" applyBorder="1" applyAlignment="1">
      <alignment horizontal="center" vertical="top"/>
    </xf>
    <xf numFmtId="0" fontId="48" fillId="0" borderId="1" xfId="20" applyFont="1" applyFill="1" applyBorder="1" applyAlignment="1">
      <alignment horizontal="center" vertical="top" wrapText="1"/>
    </xf>
    <xf numFmtId="4" fontId="48" fillId="0" borderId="1" xfId="25" applyNumberFormat="1" applyFont="1" applyFill="1" applyBorder="1" applyAlignment="1">
      <alignment horizontal="center" vertical="top"/>
    </xf>
    <xf numFmtId="4" fontId="109" fillId="0" borderId="1" xfId="0" applyNumberFormat="1" applyFont="1" applyFill="1" applyBorder="1" applyAlignment="1">
      <alignment horizontal="center" vertical="center" wrapText="1"/>
    </xf>
    <xf numFmtId="2" fontId="0" fillId="0" borderId="0" xfId="0" applyNumberFormat="1" applyFill="1" applyAlignment="1">
      <alignment vertical="center"/>
    </xf>
    <xf numFmtId="4" fontId="84" fillId="0" borderId="1" xfId="5" applyNumberFormat="1" applyFont="1" applyFill="1" applyBorder="1" applyAlignment="1">
      <alignment horizontal="center" vertical="top"/>
    </xf>
    <xf numFmtId="43" fontId="33" fillId="0" borderId="1" xfId="3" applyNumberFormat="1" applyFont="1" applyFill="1" applyBorder="1" applyAlignment="1">
      <alignment horizontal="center" vertical="center"/>
    </xf>
    <xf numFmtId="4" fontId="65" fillId="0" borderId="1" xfId="0" applyNumberFormat="1" applyFont="1" applyFill="1" applyBorder="1" applyAlignment="1">
      <alignment horizontal="center" vertical="center"/>
    </xf>
    <xf numFmtId="4" fontId="65" fillId="0" borderId="1" xfId="0" applyNumberFormat="1" applyFont="1" applyFill="1" applyBorder="1" applyAlignment="1">
      <alignment horizontal="center" vertical="center" wrapText="1"/>
    </xf>
    <xf numFmtId="43" fontId="49" fillId="0" borderId="1" xfId="0" applyNumberFormat="1" applyFont="1" applyFill="1" applyBorder="1" applyAlignment="1">
      <alignment horizontal="center" vertical="center"/>
    </xf>
    <xf numFmtId="0" fontId="39" fillId="5" borderId="0" xfId="0" applyFont="1" applyFill="1" applyAlignment="1">
      <alignment horizontal="center" vertical="top"/>
    </xf>
    <xf numFmtId="0" fontId="39" fillId="5" borderId="0" xfId="0" applyFont="1" applyFill="1" applyAlignment="1">
      <alignment vertical="top"/>
    </xf>
    <xf numFmtId="0" fontId="66" fillId="5" borderId="1" xfId="0" applyFont="1" applyFill="1" applyBorder="1" applyAlignment="1">
      <alignment horizontal="center" vertical="top"/>
    </xf>
    <xf numFmtId="0" fontId="55" fillId="5" borderId="1" xfId="0" applyFont="1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center" vertical="top"/>
    </xf>
    <xf numFmtId="4" fontId="66" fillId="5" borderId="1" xfId="0" applyNumberFormat="1" applyFont="1" applyFill="1" applyBorder="1" applyAlignment="1">
      <alignment horizontal="center" vertical="top"/>
    </xf>
    <xf numFmtId="43" fontId="49" fillId="5" borderId="1" xfId="0" applyNumberFormat="1" applyFont="1" applyFill="1" applyBorder="1" applyAlignment="1">
      <alignment horizontal="center" vertical="center"/>
    </xf>
    <xf numFmtId="0" fontId="33" fillId="5" borderId="1" xfId="3" applyFont="1" applyFill="1" applyBorder="1" applyAlignment="1">
      <alignment horizontal="center" vertical="top"/>
    </xf>
    <xf numFmtId="0" fontId="48" fillId="5" borderId="1" xfId="3" applyFont="1" applyFill="1" applyBorder="1" applyAlignment="1">
      <alignment horizontal="left" vertical="top" wrapText="1"/>
    </xf>
    <xf numFmtId="2" fontId="33" fillId="5" borderId="1" xfId="3" applyNumberFormat="1" applyFont="1" applyFill="1" applyBorder="1" applyAlignment="1">
      <alignment horizontal="center" vertical="top"/>
    </xf>
    <xf numFmtId="2" fontId="79" fillId="0" borderId="0" xfId="21" applyNumberFormat="1" applyFont="1" applyFill="1" applyBorder="1" applyAlignment="1">
      <alignment horizontal="center" vertical="top"/>
    </xf>
    <xf numFmtId="0" fontId="48" fillId="0" borderId="1" xfId="23" applyFont="1" applyFill="1" applyBorder="1" applyAlignment="1">
      <alignment horizontal="center" vertical="top"/>
    </xf>
    <xf numFmtId="2" fontId="48" fillId="0" borderId="1" xfId="23" applyNumberFormat="1" applyFont="1" applyFill="1" applyBorder="1" applyAlignment="1">
      <alignment horizontal="center" vertical="top"/>
    </xf>
    <xf numFmtId="2" fontId="93" fillId="0" borderId="1" xfId="24" applyNumberFormat="1" applyFont="1" applyFill="1" applyBorder="1" applyAlignment="1">
      <alignment horizontal="center" vertical="top"/>
    </xf>
    <xf numFmtId="0" fontId="93" fillId="0" borderId="1" xfId="24" applyFont="1" applyFill="1" applyBorder="1" applyAlignment="1">
      <alignment horizontal="center" vertical="top"/>
    </xf>
    <xf numFmtId="0" fontId="93" fillId="0" borderId="1" xfId="25" applyFont="1" applyFill="1" applyBorder="1" applyAlignment="1">
      <alignment horizontal="center" vertical="top"/>
    </xf>
    <xf numFmtId="0" fontId="93" fillId="0" borderId="1" xfId="24" applyFont="1" applyFill="1" applyBorder="1" applyAlignment="1">
      <alignment horizontal="center"/>
    </xf>
    <xf numFmtId="2" fontId="48" fillId="0" borderId="1" xfId="3" applyNumberFormat="1" applyFont="1" applyFill="1" applyBorder="1" applyAlignment="1">
      <alignment horizontal="center" vertical="center" wrapText="1"/>
    </xf>
    <xf numFmtId="2" fontId="48" fillId="0" borderId="1" xfId="27" applyNumberFormat="1" applyFont="1" applyFill="1" applyBorder="1" applyAlignment="1" applyProtection="1">
      <alignment horizontal="center" vertical="center" wrapText="1"/>
    </xf>
    <xf numFmtId="1" fontId="48" fillId="0" borderId="1" xfId="19" applyNumberFormat="1" applyFont="1" applyFill="1" applyBorder="1" applyAlignment="1" applyProtection="1">
      <alignment horizontal="center" vertical="top" wrapText="1"/>
    </xf>
    <xf numFmtId="2" fontId="48" fillId="0" borderId="1" xfId="19" applyNumberFormat="1" applyFont="1" applyFill="1" applyBorder="1" applyAlignment="1" applyProtection="1">
      <alignment horizontal="center" vertical="center" wrapText="1"/>
    </xf>
    <xf numFmtId="2" fontId="33" fillId="0" borderId="1" xfId="19" applyNumberFormat="1" applyFont="1" applyFill="1" applyBorder="1" applyAlignment="1" applyProtection="1">
      <alignment horizontal="center" vertical="top" wrapText="1"/>
    </xf>
    <xf numFmtId="0" fontId="23" fillId="0" borderId="0" xfId="0" applyFont="1" applyFill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50" fillId="0" borderId="5" xfId="4" applyFont="1" applyFill="1" applyBorder="1" applyAlignment="1">
      <alignment horizontal="left" vertical="center" wrapText="1"/>
    </xf>
    <xf numFmtId="0" fontId="49" fillId="0" borderId="6" xfId="0" applyFont="1" applyFill="1" applyBorder="1" applyAlignment="1">
      <alignment horizontal="center" vertical="center" wrapText="1"/>
    </xf>
    <xf numFmtId="0" fontId="49" fillId="0" borderId="5" xfId="0" applyFont="1" applyFill="1" applyBorder="1" applyAlignment="1">
      <alignment horizontal="center" vertical="center" wrapText="1"/>
    </xf>
    <xf numFmtId="0" fontId="48" fillId="0" borderId="5" xfId="0" applyFont="1" applyFill="1" applyBorder="1" applyAlignment="1">
      <alignment horizontal="center" vertical="center" wrapText="1"/>
    </xf>
    <xf numFmtId="0" fontId="49" fillId="0" borderId="6" xfId="0" applyFont="1" applyBorder="1" applyAlignment="1">
      <alignment horizontal="center" vertical="center"/>
    </xf>
    <xf numFmtId="2" fontId="33" fillId="0" borderId="3" xfId="0" applyNumberFormat="1" applyFont="1" applyFill="1" applyBorder="1" applyAlignment="1" applyProtection="1">
      <alignment vertical="top" wrapText="1"/>
    </xf>
    <xf numFmtId="0" fontId="49" fillId="0" borderId="6" xfId="4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center" vertical="center" wrapText="1"/>
    </xf>
    <xf numFmtId="2" fontId="48" fillId="0" borderId="1" xfId="3" applyNumberFormat="1" applyFont="1" applyFill="1" applyBorder="1" applyAlignment="1">
      <alignment horizontal="center" vertical="center"/>
    </xf>
    <xf numFmtId="0" fontId="19" fillId="0" borderId="0" xfId="1" applyFont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28" fillId="0" borderId="0" xfId="1" applyFont="1" applyFill="1" applyAlignment="1">
      <alignment horizontal="center" vertical="top" wrapText="1"/>
    </xf>
    <xf numFmtId="0" fontId="29" fillId="0" borderId="0" xfId="0" applyFont="1" applyFill="1" applyAlignment="1">
      <alignment horizontal="center" vertical="top" wrapText="1"/>
    </xf>
    <xf numFmtId="0" fontId="28" fillId="0" borderId="0" xfId="1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31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9" fillId="0" borderId="0" xfId="1" applyFont="1" applyAlignment="1">
      <alignment horizontal="center" vertical="top" wrapText="1"/>
    </xf>
    <xf numFmtId="0" fontId="32" fillId="0" borderId="0" xfId="0" applyFont="1" applyAlignment="1">
      <alignment horizontal="center" vertical="top" wrapText="1"/>
    </xf>
    <xf numFmtId="0" fontId="19" fillId="0" borderId="0" xfId="1" applyFont="1" applyAlignment="1">
      <alignment vertical="center" wrapText="1"/>
    </xf>
    <xf numFmtId="0" fontId="32" fillId="0" borderId="0" xfId="0" applyFont="1" applyAlignment="1">
      <alignment vertical="center" wrapText="1"/>
    </xf>
    <xf numFmtId="0" fontId="23" fillId="0" borderId="0" xfId="0" applyFont="1" applyFill="1" applyAlignment="1">
      <alignment horizontal="right" vertical="center" wrapText="1"/>
    </xf>
    <xf numFmtId="0" fontId="19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left" vertical="center" wrapText="1"/>
    </xf>
    <xf numFmtId="0" fontId="17" fillId="0" borderId="6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118" fillId="0" borderId="0" xfId="0" applyFont="1" applyFill="1" applyBorder="1" applyAlignment="1">
      <alignment horizontal="left" wrapText="1"/>
    </xf>
    <xf numFmtId="0" fontId="8" fillId="0" borderId="0" xfId="0" applyFont="1" applyFill="1" applyAlignment="1">
      <alignment horizontal="center" vertical="center" wrapText="1"/>
    </xf>
    <xf numFmtId="0" fontId="88" fillId="0" borderId="0" xfId="20" applyFont="1" applyFill="1" applyAlignment="1">
      <alignment horizontal="center" vertical="center" wrapText="1"/>
    </xf>
    <xf numFmtId="0" fontId="90" fillId="0" borderId="0" xfId="20" applyFont="1" applyFill="1" applyAlignment="1">
      <alignment horizontal="center" vertical="top" wrapText="1"/>
    </xf>
    <xf numFmtId="0" fontId="20" fillId="0" borderId="0" xfId="20" applyFont="1" applyFill="1" applyAlignment="1">
      <alignment horizontal="left" vertical="center" wrapText="1"/>
    </xf>
    <xf numFmtId="0" fontId="88" fillId="2" borderId="0" xfId="20" applyFont="1" applyFill="1" applyAlignment="1">
      <alignment horizontal="center" vertical="center" wrapText="1"/>
    </xf>
    <xf numFmtId="0" fontId="90" fillId="2" borderId="0" xfId="20" applyFont="1" applyFill="1" applyAlignment="1">
      <alignment horizontal="center" vertical="top" wrapText="1"/>
    </xf>
    <xf numFmtId="0" fontId="71" fillId="0" borderId="0" xfId="13" applyAlignment="1">
      <alignment horizontal="center" vertical="top" wrapText="1"/>
    </xf>
    <xf numFmtId="0" fontId="2" fillId="0" borderId="0" xfId="0" applyFont="1" applyFill="1" applyAlignment="1">
      <alignment horizontal="center" vertical="center" wrapText="1"/>
    </xf>
    <xf numFmtId="0" fontId="48" fillId="0" borderId="1" xfId="12" applyNumberFormat="1" applyFont="1" applyFill="1" applyBorder="1" applyAlignment="1">
      <alignment horizontal="center" vertical="center" wrapText="1"/>
    </xf>
    <xf numFmtId="2" fontId="48" fillId="0" borderId="5" xfId="16" applyNumberFormat="1" applyFont="1" applyFill="1" applyBorder="1" applyAlignment="1">
      <alignment horizontal="center" vertical="top"/>
    </xf>
    <xf numFmtId="2" fontId="48" fillId="0" borderId="5" xfId="13" applyNumberFormat="1" applyFont="1" applyFill="1" applyBorder="1" applyAlignment="1">
      <alignment horizontal="center" vertical="top"/>
    </xf>
    <xf numFmtId="0" fontId="33" fillId="0" borderId="6" xfId="12" applyFont="1" applyFill="1" applyBorder="1" applyAlignment="1">
      <alignment horizontal="center" vertical="top"/>
    </xf>
    <xf numFmtId="0" fontId="48" fillId="0" borderId="5" xfId="13" applyFont="1" applyFill="1" applyBorder="1" applyAlignment="1">
      <alignment horizontal="left"/>
    </xf>
    <xf numFmtId="0" fontId="48" fillId="0" borderId="9" xfId="13" applyFont="1" applyFill="1" applyBorder="1" applyAlignment="1">
      <alignment horizontal="center"/>
    </xf>
    <xf numFmtId="43" fontId="35" fillId="0" borderId="0" xfId="13" applyNumberFormat="1" applyFont="1" applyFill="1" applyAlignment="1">
      <alignment horizontal="center" vertical="center"/>
    </xf>
    <xf numFmtId="0" fontId="35" fillId="0" borderId="0" xfId="13" applyFont="1" applyFill="1" applyAlignment="1">
      <alignment horizontal="center" vertical="center"/>
    </xf>
    <xf numFmtId="0" fontId="71" fillId="0" borderId="0" xfId="13" applyFill="1" applyAlignment="1">
      <alignment horizontal="center" vertical="center"/>
    </xf>
    <xf numFmtId="0" fontId="50" fillId="0" borderId="6" xfId="4" applyFont="1" applyFill="1" applyBorder="1" applyAlignment="1">
      <alignment vertical="center" wrapText="1"/>
    </xf>
    <xf numFmtId="0" fontId="49" fillId="0" borderId="6" xfId="0" applyFont="1" applyFill="1" applyBorder="1" applyAlignment="1">
      <alignment vertical="center" wrapText="1"/>
    </xf>
    <xf numFmtId="0" fontId="50" fillId="0" borderId="6" xfId="4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vertical="center" wrapText="1"/>
    </xf>
    <xf numFmtId="0" fontId="15" fillId="0" borderId="6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center" vertical="center"/>
    </xf>
    <xf numFmtId="0" fontId="37" fillId="0" borderId="8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9" fillId="0" borderId="6" xfId="0" applyFont="1" applyFill="1" applyBorder="1" applyAlignment="1">
      <alignment vertical="center"/>
    </xf>
    <xf numFmtId="0" fontId="48" fillId="0" borderId="1" xfId="13" applyFont="1" applyFill="1" applyBorder="1" applyAlignment="1">
      <alignment vertical="top" wrapText="1"/>
    </xf>
    <xf numFmtId="0" fontId="48" fillId="0" borderId="1" xfId="13" applyFont="1" applyFill="1" applyBorder="1" applyAlignment="1">
      <alignment horizontal="center" vertical="top"/>
    </xf>
    <xf numFmtId="0" fontId="102" fillId="0" borderId="1" xfId="0" applyFont="1" applyFill="1" applyBorder="1" applyAlignment="1">
      <alignment vertical="top" wrapText="1"/>
    </xf>
    <xf numFmtId="0" fontId="101" fillId="0" borderId="1" xfId="0" applyFont="1" applyFill="1" applyBorder="1" applyAlignment="1">
      <alignment vertical="center" wrapText="1"/>
    </xf>
    <xf numFmtId="0" fontId="48" fillId="0" borderId="1" xfId="20" applyFont="1" applyFill="1" applyBorder="1" applyAlignment="1">
      <alignment vertical="top" wrapText="1"/>
    </xf>
    <xf numFmtId="0" fontId="48" fillId="0" borderId="1" xfId="20" applyFont="1" applyFill="1" applyBorder="1" applyAlignment="1">
      <alignment horizontal="center" vertical="top"/>
    </xf>
    <xf numFmtId="0" fontId="33" fillId="0" borderId="1" xfId="20" applyFont="1" applyFill="1" applyBorder="1" applyAlignment="1">
      <alignment vertical="top" wrapText="1"/>
    </xf>
    <xf numFmtId="0" fontId="33" fillId="0" borderId="1" xfId="20" applyFont="1" applyFill="1" applyBorder="1" applyAlignment="1">
      <alignment horizontal="center" vertical="top"/>
    </xf>
    <xf numFmtId="1" fontId="33" fillId="0" borderId="1" xfId="20" applyNumberFormat="1" applyFont="1" applyFill="1" applyBorder="1" applyAlignment="1">
      <alignment horizontal="center" vertical="top"/>
    </xf>
    <xf numFmtId="0" fontId="93" fillId="0" borderId="1" xfId="24" applyFont="1" applyFill="1" applyBorder="1" applyAlignment="1"/>
    <xf numFmtId="0" fontId="93" fillId="0" borderId="1" xfId="24" applyFont="1" applyFill="1" applyBorder="1" applyAlignment="1">
      <alignment horizontal="center" vertical="top" wrapText="1"/>
    </xf>
    <xf numFmtId="0" fontId="102" fillId="0" borderId="1" xfId="0" applyFont="1" applyFill="1" applyBorder="1" applyAlignment="1">
      <alignment vertical="center" wrapText="1"/>
    </xf>
    <xf numFmtId="2" fontId="48" fillId="0" borderId="1" xfId="20" applyNumberFormat="1" applyFont="1" applyFill="1" applyBorder="1" applyAlignment="1">
      <alignment vertical="top" wrapText="1"/>
    </xf>
    <xf numFmtId="2" fontId="48" fillId="0" borderId="1" xfId="11" applyNumberFormat="1" applyFont="1" applyFill="1" applyBorder="1" applyAlignment="1" applyProtection="1">
      <alignment vertical="top" wrapText="1"/>
    </xf>
    <xf numFmtId="2" fontId="33" fillId="0" borderId="1" xfId="20" applyNumberFormat="1" applyFont="1" applyFill="1" applyBorder="1" applyAlignment="1">
      <alignment vertical="top" wrapText="1"/>
    </xf>
    <xf numFmtId="2" fontId="33" fillId="0" borderId="1" xfId="11" applyNumberFormat="1" applyFont="1" applyFill="1" applyBorder="1" applyAlignment="1" applyProtection="1">
      <alignment vertical="top" wrapText="1"/>
    </xf>
    <xf numFmtId="0" fontId="50" fillId="0" borderId="6" xfId="4" applyFont="1" applyBorder="1" applyAlignment="1">
      <alignment vertical="center" wrapText="1"/>
    </xf>
    <xf numFmtId="0" fontId="49" fillId="0" borderId="6" xfId="0" applyFont="1" applyBorder="1" applyAlignment="1">
      <alignment vertical="center" wrapText="1"/>
    </xf>
    <xf numFmtId="0" fontId="49" fillId="0" borderId="6" xfId="0" applyFont="1" applyBorder="1" applyAlignment="1">
      <alignment vertical="center"/>
    </xf>
    <xf numFmtId="0" fontId="33" fillId="3" borderId="1" xfId="0" applyFont="1" applyFill="1" applyBorder="1" applyAlignment="1">
      <alignment horizontal="center" vertical="top"/>
    </xf>
    <xf numFmtId="0" fontId="48" fillId="3" borderId="1" xfId="42" applyFont="1" applyFill="1" applyBorder="1" applyAlignment="1">
      <alignment horizontal="left" vertical="top" wrapText="1"/>
    </xf>
    <xf numFmtId="0" fontId="48" fillId="3" borderId="1" xfId="42" applyFont="1" applyFill="1" applyBorder="1" applyAlignment="1">
      <alignment horizontal="center" vertical="top" wrapText="1"/>
    </xf>
    <xf numFmtId="0" fontId="33" fillId="0" borderId="1" xfId="20" applyFont="1" applyBorder="1" applyAlignment="1">
      <alignment horizontal="center"/>
    </xf>
    <xf numFmtId="0" fontId="48" fillId="0" borderId="1" xfId="20" applyFont="1" applyBorder="1" applyAlignment="1">
      <alignment horizontal="left"/>
    </xf>
    <xf numFmtId="0" fontId="33" fillId="0" borderId="1" xfId="16" applyFont="1" applyBorder="1" applyAlignment="1">
      <alignment horizontal="center" vertical="top"/>
    </xf>
    <xf numFmtId="0" fontId="48" fillId="0" borderId="1" xfId="16" applyFont="1" applyBorder="1" applyAlignment="1">
      <alignment horizontal="left" vertical="top" wrapText="1"/>
    </xf>
    <xf numFmtId="0" fontId="48" fillId="0" borderId="1" xfId="16" applyFont="1" applyBorder="1" applyAlignment="1">
      <alignment horizontal="center" vertical="top"/>
    </xf>
    <xf numFmtId="0" fontId="1" fillId="0" borderId="1" xfId="13" applyFont="1" applyBorder="1" applyAlignment="1">
      <alignment horizontal="center" vertical="top"/>
    </xf>
    <xf numFmtId="0" fontId="21" fillId="0" borderId="1" xfId="13" applyFont="1" applyBorder="1" applyAlignment="1">
      <alignment horizontal="left" vertical="top" wrapText="1"/>
    </xf>
    <xf numFmtId="0" fontId="33" fillId="0" borderId="1" xfId="20" applyFont="1" applyBorder="1" applyAlignment="1">
      <alignment horizontal="center" vertical="top"/>
    </xf>
    <xf numFmtId="0" fontId="48" fillId="0" borderId="1" xfId="20" applyFont="1" applyBorder="1" applyAlignment="1">
      <alignment horizontal="left" vertical="top" wrapText="1"/>
    </xf>
    <xf numFmtId="0" fontId="48" fillId="0" borderId="1" xfId="20" applyFont="1" applyBorder="1" applyAlignment="1">
      <alignment horizontal="center" vertical="top"/>
    </xf>
    <xf numFmtId="0" fontId="33" fillId="0" borderId="1" xfId="35" applyFont="1" applyBorder="1" applyAlignment="1">
      <alignment horizontal="center"/>
    </xf>
    <xf numFmtId="0" fontId="48" fillId="0" borderId="1" xfId="35" applyFont="1" applyBorder="1" applyAlignment="1">
      <alignment horizontal="left" vertical="top" wrapText="1"/>
    </xf>
    <xf numFmtId="0" fontId="48" fillId="0" borderId="1" xfId="35" applyFont="1" applyBorder="1" applyAlignment="1">
      <alignment horizontal="center"/>
    </xf>
    <xf numFmtId="0" fontId="33" fillId="0" borderId="1" xfId="18" applyFont="1" applyFill="1" applyBorder="1" applyAlignment="1">
      <alignment horizontal="left" wrapText="1"/>
    </xf>
    <xf numFmtId="0" fontId="33" fillId="0" borderId="1" xfId="18" applyFont="1" applyFill="1" applyBorder="1" applyAlignment="1">
      <alignment horizontal="center" vertical="top"/>
    </xf>
    <xf numFmtId="0" fontId="33" fillId="0" borderId="1" xfId="18" applyFont="1" applyFill="1" applyBorder="1" applyAlignment="1">
      <alignment horizontal="left" vertical="top" wrapText="1"/>
    </xf>
    <xf numFmtId="1" fontId="33" fillId="0" borderId="1" xfId="18" applyNumberFormat="1" applyFont="1" applyFill="1" applyBorder="1" applyAlignment="1">
      <alignment horizontal="center" vertical="top"/>
    </xf>
    <xf numFmtId="0" fontId="33" fillId="0" borderId="1" xfId="20" applyFont="1" applyBorder="1" applyAlignment="1">
      <alignment horizontal="left" vertical="top" wrapText="1"/>
    </xf>
    <xf numFmtId="0" fontId="33" fillId="0" borderId="1" xfId="25" applyFont="1" applyBorder="1" applyAlignment="1">
      <alignment horizontal="center" vertical="top"/>
    </xf>
    <xf numFmtId="0" fontId="48" fillId="0" borderId="1" xfId="25" applyFont="1" applyBorder="1" applyAlignment="1">
      <alignment horizontal="left" vertical="top" wrapText="1"/>
    </xf>
    <xf numFmtId="0" fontId="48" fillId="0" borderId="1" xfId="25" applyFont="1" applyBorder="1" applyAlignment="1">
      <alignment horizontal="center" vertical="top" wrapText="1"/>
    </xf>
    <xf numFmtId="0" fontId="48" fillId="2" borderId="1" xfId="25" applyFont="1" applyFill="1" applyBorder="1" applyAlignment="1">
      <alignment horizontal="center" vertical="top"/>
    </xf>
    <xf numFmtId="0" fontId="33" fillId="0" borderId="1" xfId="25" applyFont="1" applyBorder="1" applyAlignment="1">
      <alignment horizontal="center"/>
    </xf>
    <xf numFmtId="0" fontId="33" fillId="0" borderId="1" xfId="25" applyFont="1" applyBorder="1" applyAlignment="1">
      <alignment horizontal="left"/>
    </xf>
    <xf numFmtId="0" fontId="33" fillId="0" borderId="1" xfId="25" applyFont="1" applyBorder="1" applyAlignment="1">
      <alignment horizontal="center" vertical="top" wrapText="1"/>
    </xf>
    <xf numFmtId="0" fontId="48" fillId="0" borderId="1" xfId="25" applyFont="1" applyBorder="1" applyAlignment="1">
      <alignment horizontal="center" vertical="top"/>
    </xf>
    <xf numFmtId="0" fontId="33" fillId="0" borderId="1" xfId="0" applyFont="1" applyBorder="1" applyAlignment="1">
      <alignment horizontal="center" vertical="top" wrapText="1"/>
    </xf>
    <xf numFmtId="0" fontId="48" fillId="0" borderId="1" xfId="0" applyFont="1" applyBorder="1" applyAlignment="1">
      <alignment horizontal="left" vertical="top" wrapText="1"/>
    </xf>
    <xf numFmtId="0" fontId="49" fillId="0" borderId="1" xfId="0" applyFont="1" applyBorder="1" applyAlignment="1">
      <alignment horizontal="center" vertical="justify"/>
    </xf>
    <xf numFmtId="0" fontId="50" fillId="0" borderId="6" xfId="4" applyFont="1" applyBorder="1" applyAlignment="1">
      <alignment horizontal="center" vertical="center"/>
    </xf>
    <xf numFmtId="0" fontId="33" fillId="0" borderId="1" xfId="13" applyFont="1" applyBorder="1" applyAlignment="1">
      <alignment horizontal="center" vertical="top" wrapText="1"/>
    </xf>
    <xf numFmtId="0" fontId="48" fillId="0" borderId="1" xfId="13" applyFont="1" applyFill="1" applyBorder="1" applyAlignment="1">
      <alignment horizontal="left" vertical="top" wrapText="1"/>
    </xf>
    <xf numFmtId="0" fontId="48" fillId="2" borderId="1" xfId="0" applyNumberFormat="1" applyFont="1" applyFill="1" applyBorder="1" applyAlignment="1">
      <alignment horizontal="center" vertical="top" wrapText="1"/>
    </xf>
    <xf numFmtId="0" fontId="48" fillId="0" borderId="1" xfId="13" applyFont="1" applyFill="1" applyBorder="1" applyAlignment="1">
      <alignment horizontal="center" vertical="top" wrapText="1"/>
    </xf>
    <xf numFmtId="0" fontId="33" fillId="0" borderId="1" xfId="13" applyFont="1" applyFill="1" applyBorder="1" applyAlignment="1">
      <alignment horizontal="left" vertical="top" wrapText="1"/>
    </xf>
    <xf numFmtId="0" fontId="33" fillId="0" borderId="1" xfId="13" applyFont="1" applyFill="1" applyBorder="1" applyAlignment="1">
      <alignment horizontal="center" vertical="top" wrapText="1"/>
    </xf>
    <xf numFmtId="0" fontId="79" fillId="2" borderId="1" xfId="20" applyFont="1" applyFill="1" applyBorder="1" applyAlignment="1">
      <alignment horizontal="center" vertical="top" wrapText="1"/>
    </xf>
    <xf numFmtId="0" fontId="93" fillId="2" borderId="1" xfId="20" applyFont="1" applyFill="1" applyBorder="1" applyAlignment="1">
      <alignment horizontal="left" vertical="top" wrapText="1"/>
    </xf>
    <xf numFmtId="0" fontId="93" fillId="2" borderId="1" xfId="20" applyFont="1" applyFill="1" applyBorder="1" applyAlignment="1">
      <alignment horizontal="center" vertical="top" wrapText="1"/>
    </xf>
    <xf numFmtId="0" fontId="93" fillId="2" borderId="1" xfId="20" applyNumberFormat="1" applyFont="1" applyFill="1" applyBorder="1" applyAlignment="1">
      <alignment horizontal="center" vertical="top" wrapText="1"/>
    </xf>
    <xf numFmtId="0" fontId="79" fillId="2" borderId="1" xfId="20" applyFont="1" applyFill="1" applyBorder="1" applyAlignment="1">
      <alignment horizontal="left" vertical="top" wrapText="1"/>
    </xf>
    <xf numFmtId="0" fontId="33" fillId="0" borderId="1" xfId="37" applyFont="1" applyBorder="1" applyAlignment="1">
      <alignment horizontal="center" vertical="center"/>
    </xf>
    <xf numFmtId="0" fontId="48" fillId="0" borderId="1" xfId="37" applyFont="1" applyFill="1" applyBorder="1" applyAlignment="1">
      <alignment horizontal="left" vertical="center" wrapText="1"/>
    </xf>
    <xf numFmtId="0" fontId="48" fillId="0" borderId="1" xfId="37" applyFont="1" applyBorder="1" applyAlignment="1">
      <alignment horizontal="center" vertical="center" wrapText="1"/>
    </xf>
    <xf numFmtId="1" fontId="48" fillId="0" borderId="1" xfId="37" applyNumberFormat="1" applyFont="1" applyFill="1" applyBorder="1" applyAlignment="1">
      <alignment horizontal="center" vertical="center" wrapText="1"/>
    </xf>
    <xf numFmtId="0" fontId="33" fillId="0" borderId="1" xfId="37" applyFont="1" applyFill="1" applyBorder="1" applyAlignment="1">
      <alignment horizontal="left" vertical="center" wrapText="1"/>
    </xf>
    <xf numFmtId="0" fontId="33" fillId="0" borderId="1" xfId="37" applyFont="1" applyBorder="1" applyAlignment="1">
      <alignment horizontal="center" vertical="center" wrapText="1"/>
    </xf>
    <xf numFmtId="2" fontId="33" fillId="0" borderId="1" xfId="37" applyNumberFormat="1" applyFont="1" applyFill="1" applyBorder="1" applyAlignment="1">
      <alignment horizontal="center" vertical="center" wrapText="1"/>
    </xf>
    <xf numFmtId="0" fontId="33" fillId="0" borderId="1" xfId="38" applyFont="1" applyBorder="1" applyAlignment="1">
      <alignment horizontal="center" vertical="center"/>
    </xf>
    <xf numFmtId="0" fontId="48" fillId="0" borderId="1" xfId="38" applyFont="1" applyBorder="1" applyAlignment="1">
      <alignment horizontal="left" vertical="center" wrapText="1"/>
    </xf>
    <xf numFmtId="0" fontId="48" fillId="0" borderId="1" xfId="38" applyFont="1" applyBorder="1" applyAlignment="1">
      <alignment horizontal="center" vertical="center"/>
    </xf>
    <xf numFmtId="1" fontId="48" fillId="0" borderId="1" xfId="38" applyNumberFormat="1" applyFont="1" applyBorder="1" applyAlignment="1">
      <alignment horizontal="center" vertical="center"/>
    </xf>
    <xf numFmtId="0" fontId="33" fillId="0" borderId="1" xfId="38" applyFont="1" applyBorder="1" applyAlignment="1">
      <alignment horizontal="left"/>
    </xf>
    <xf numFmtId="0" fontId="48" fillId="0" borderId="1" xfId="37" applyFont="1" applyBorder="1" applyAlignment="1">
      <alignment horizontal="left" vertical="top" wrapText="1"/>
    </xf>
    <xf numFmtId="0" fontId="33" fillId="0" borderId="1" xfId="37" applyFont="1" applyBorder="1" applyAlignment="1">
      <alignment horizontal="left" vertical="top" wrapText="1"/>
    </xf>
    <xf numFmtId="0" fontId="48" fillId="2" borderId="1" xfId="13" applyFont="1" applyFill="1" applyBorder="1" applyAlignment="1">
      <alignment horizontal="center" vertical="center" wrapText="1"/>
    </xf>
    <xf numFmtId="0" fontId="48" fillId="2" borderId="1" xfId="13" applyFont="1" applyFill="1" applyBorder="1" applyAlignment="1">
      <alignment horizontal="left" vertical="top" wrapText="1"/>
    </xf>
    <xf numFmtId="0" fontId="33" fillId="2" borderId="1" xfId="13" applyFont="1" applyFill="1" applyBorder="1" applyAlignment="1">
      <alignment horizontal="left" vertical="top" wrapText="1"/>
    </xf>
    <xf numFmtId="2" fontId="48" fillId="0" borderId="1" xfId="32" applyNumberFormat="1" applyFont="1" applyBorder="1" applyAlignment="1">
      <alignment horizontal="center" vertical="center" wrapText="1"/>
    </xf>
    <xf numFmtId="0" fontId="33" fillId="0" borderId="1" xfId="32" applyFont="1" applyBorder="1" applyAlignment="1">
      <alignment horizontal="center" vertical="center" wrapText="1"/>
    </xf>
    <xf numFmtId="0" fontId="48" fillId="0" borderId="1" xfId="32" applyFont="1" applyBorder="1" applyAlignment="1">
      <alignment horizontal="left" vertical="center" wrapText="1"/>
    </xf>
    <xf numFmtId="0" fontId="48" fillId="0" borderId="1" xfId="32" applyFont="1" applyBorder="1" applyAlignment="1">
      <alignment horizontal="center" vertical="center" wrapText="1"/>
    </xf>
    <xf numFmtId="0" fontId="33" fillId="0" borderId="1" xfId="13" applyFont="1" applyFill="1" applyBorder="1" applyAlignment="1">
      <alignment horizontal="center" vertical="center" wrapText="1"/>
    </xf>
    <xf numFmtId="0" fontId="48" fillId="0" borderId="1" xfId="30" applyFont="1" applyFill="1" applyBorder="1" applyAlignment="1">
      <alignment horizontal="center" vertical="center" wrapText="1"/>
    </xf>
    <xf numFmtId="2" fontId="48" fillId="0" borderId="1" xfId="30" applyNumberFormat="1" applyFont="1" applyFill="1" applyBorder="1" applyAlignment="1">
      <alignment horizontal="center" vertical="center" wrapText="1"/>
    </xf>
    <xf numFmtId="0" fontId="33" fillId="0" borderId="1" xfId="20" applyFont="1" applyFill="1" applyBorder="1" applyAlignment="1">
      <alignment horizontal="center" vertical="top" wrapText="1"/>
    </xf>
    <xf numFmtId="0" fontId="41" fillId="0" borderId="1" xfId="2" applyNumberFormat="1" applyFont="1" applyBorder="1" applyAlignment="1">
      <alignment horizontal="left" vertical="center"/>
    </xf>
    <xf numFmtId="0" fontId="9" fillId="0" borderId="1" xfId="2" applyNumberFormat="1" applyFont="1" applyFill="1" applyBorder="1" applyAlignment="1">
      <alignment horizontal="center" vertical="center"/>
    </xf>
    <xf numFmtId="0" fontId="74" fillId="4" borderId="1" xfId="0" applyNumberFormat="1" applyFont="1" applyFill="1" applyBorder="1" applyAlignment="1">
      <alignment horizontal="left" vertical="center"/>
    </xf>
    <xf numFmtId="0" fontId="122" fillId="4" borderId="1" xfId="0" applyNumberFormat="1" applyFont="1" applyFill="1" applyBorder="1" applyAlignment="1">
      <alignment horizontal="left" vertical="center"/>
    </xf>
    <xf numFmtId="0" fontId="122" fillId="0" borderId="1" xfId="0" applyNumberFormat="1" applyFont="1" applyBorder="1" applyAlignment="1">
      <alignment horizontal="left" vertical="center"/>
    </xf>
    <xf numFmtId="0" fontId="84" fillId="4" borderId="1" xfId="0" applyNumberFormat="1" applyFont="1" applyFill="1" applyBorder="1" applyAlignment="1">
      <alignment horizontal="left" vertical="center"/>
    </xf>
    <xf numFmtId="0" fontId="48" fillId="0" borderId="1" xfId="2" applyNumberFormat="1" applyFont="1" applyFill="1" applyBorder="1" applyAlignment="1">
      <alignment horizontal="left" vertical="center"/>
    </xf>
    <xf numFmtId="0" fontId="33" fillId="2" borderId="1" xfId="20" applyFont="1" applyFill="1" applyBorder="1" applyAlignment="1">
      <alignment horizontal="center" vertical="center" wrapText="1"/>
    </xf>
    <xf numFmtId="0" fontId="48" fillId="2" borderId="1" xfId="20" applyFont="1" applyFill="1" applyBorder="1" applyAlignment="1">
      <alignment horizontal="left" vertical="center" wrapText="1"/>
    </xf>
    <xf numFmtId="0" fontId="83" fillId="2" borderId="1" xfId="20" applyFont="1" applyFill="1" applyBorder="1" applyAlignment="1">
      <alignment horizontal="center" vertical="center" wrapText="1"/>
    </xf>
    <xf numFmtId="1" fontId="48" fillId="2" borderId="1" xfId="20" applyNumberFormat="1" applyFont="1" applyFill="1" applyBorder="1" applyAlignment="1">
      <alignment horizontal="center" vertical="center" wrapText="1"/>
    </xf>
    <xf numFmtId="0" fontId="33" fillId="2" borderId="1" xfId="26" applyFont="1" applyFill="1" applyBorder="1" applyAlignment="1">
      <alignment horizontal="center" vertical="center" wrapText="1"/>
    </xf>
    <xf numFmtId="0" fontId="83" fillId="2" borderId="1" xfId="26" applyFont="1" applyFill="1" applyBorder="1" applyAlignment="1">
      <alignment horizontal="center" vertical="center" wrapText="1"/>
    </xf>
    <xf numFmtId="1" fontId="48" fillId="2" borderId="1" xfId="26" applyNumberFormat="1" applyFont="1" applyFill="1" applyBorder="1" applyAlignment="1">
      <alignment horizontal="center" vertical="center" wrapText="1"/>
    </xf>
    <xf numFmtId="0" fontId="48" fillId="0" borderId="1" xfId="13" applyFont="1" applyBorder="1" applyAlignment="1">
      <alignment horizontal="center" vertical="center" wrapText="1"/>
    </xf>
    <xf numFmtId="0" fontId="33" fillId="0" borderId="1" xfId="20" applyFont="1" applyBorder="1" applyAlignment="1">
      <alignment horizontal="center" vertical="center" wrapText="1"/>
    </xf>
    <xf numFmtId="0" fontId="48" fillId="0" borderId="1" xfId="20" applyFont="1" applyFill="1" applyBorder="1" applyAlignment="1">
      <alignment horizontal="left" vertical="center" wrapText="1"/>
    </xf>
    <xf numFmtId="0" fontId="48" fillId="0" borderId="1" xfId="20" applyFont="1" applyFill="1" applyBorder="1" applyAlignment="1">
      <alignment horizontal="center" vertical="center" wrapText="1"/>
    </xf>
    <xf numFmtId="0" fontId="48" fillId="0" borderId="1" xfId="20" applyNumberFormat="1" applyFont="1" applyFill="1" applyBorder="1" applyAlignment="1">
      <alignment horizontal="center" vertical="center" wrapText="1"/>
    </xf>
    <xf numFmtId="0" fontId="33" fillId="0" borderId="1" xfId="20" applyFont="1" applyFill="1" applyBorder="1" applyAlignment="1">
      <alignment horizontal="left" vertical="center" wrapText="1"/>
    </xf>
    <xf numFmtId="0" fontId="33" fillId="0" borderId="1" xfId="20" applyFont="1" applyFill="1" applyBorder="1" applyAlignment="1">
      <alignment horizontal="center" vertical="center" wrapText="1"/>
    </xf>
    <xf numFmtId="0" fontId="83" fillId="0" borderId="1" xfId="20" applyFont="1" applyBorder="1" applyAlignment="1">
      <alignment horizontal="center" vertical="center" wrapText="1"/>
    </xf>
    <xf numFmtId="0" fontId="33" fillId="2" borderId="1" xfId="29" applyFont="1" applyFill="1" applyBorder="1" applyAlignment="1">
      <alignment horizontal="center" vertical="center"/>
    </xf>
    <xf numFmtId="0" fontId="48" fillId="2" borderId="1" xfId="29" applyFont="1" applyFill="1" applyBorder="1" applyAlignment="1">
      <alignment horizontal="center" vertical="center" wrapText="1"/>
    </xf>
    <xf numFmtId="0" fontId="48" fillId="2" borderId="1" xfId="29" applyFont="1" applyFill="1" applyBorder="1" applyAlignment="1">
      <alignment horizontal="center" vertical="center"/>
    </xf>
    <xf numFmtId="0" fontId="33" fillId="2" borderId="1" xfId="29" applyFont="1" applyFill="1" applyBorder="1" applyAlignment="1">
      <alignment horizontal="center" vertical="center" wrapText="1"/>
    </xf>
    <xf numFmtId="0" fontId="48" fillId="2" borderId="1" xfId="29" applyFont="1" applyFill="1" applyBorder="1" applyAlignment="1">
      <alignment horizontal="left" vertical="center" wrapText="1"/>
    </xf>
    <xf numFmtId="0" fontId="33" fillId="2" borderId="1" xfId="29" applyFont="1" applyFill="1" applyBorder="1" applyAlignment="1">
      <alignment horizontal="left" vertical="center"/>
    </xf>
    <xf numFmtId="0" fontId="33" fillId="2" borderId="1" xfId="26" applyFont="1" applyFill="1" applyBorder="1" applyAlignment="1">
      <alignment horizontal="center" vertical="center"/>
    </xf>
    <xf numFmtId="0" fontId="48" fillId="2" borderId="1" xfId="26" applyFont="1" applyFill="1" applyBorder="1" applyAlignment="1">
      <alignment horizontal="left" vertical="center" wrapText="1"/>
    </xf>
    <xf numFmtId="0" fontId="48" fillId="2" borderId="1" xfId="26" applyFont="1" applyFill="1" applyBorder="1" applyAlignment="1">
      <alignment horizontal="center" vertical="center" wrapText="1"/>
    </xf>
    <xf numFmtId="0" fontId="48" fillId="2" borderId="1" xfId="26" applyNumberFormat="1" applyFont="1" applyFill="1" applyBorder="1" applyAlignment="1">
      <alignment horizontal="center" vertical="center" wrapText="1"/>
    </xf>
    <xf numFmtId="0" fontId="35" fillId="2" borderId="1" xfId="26" applyFont="1" applyFill="1" applyBorder="1" applyAlignment="1">
      <alignment vertical="center"/>
    </xf>
    <xf numFmtId="0" fontId="123" fillId="2" borderId="1" xfId="26" applyFont="1" applyFill="1" applyBorder="1" applyAlignment="1">
      <alignment vertical="center"/>
    </xf>
    <xf numFmtId="0" fontId="48" fillId="2" borderId="1" xfId="20" applyFont="1" applyFill="1" applyBorder="1" applyAlignment="1">
      <alignment horizontal="center" vertical="center" wrapText="1"/>
    </xf>
    <xf numFmtId="0" fontId="48" fillId="2" borderId="1" xfId="20" applyNumberFormat="1" applyFont="1" applyFill="1" applyBorder="1" applyAlignment="1">
      <alignment horizontal="center" vertical="center" wrapText="1"/>
    </xf>
    <xf numFmtId="0" fontId="33" fillId="2" borderId="1" xfId="20" applyFont="1" applyFill="1" applyBorder="1" applyAlignment="1">
      <alignment horizontal="left" vertical="center" wrapText="1"/>
    </xf>
    <xf numFmtId="0" fontId="33" fillId="4" borderId="1" xfId="21" applyFont="1" applyFill="1" applyBorder="1" applyAlignment="1">
      <alignment horizontal="center" vertical="center"/>
    </xf>
    <xf numFmtId="1" fontId="48" fillId="4" borderId="1" xfId="21" applyNumberFormat="1" applyFont="1" applyFill="1" applyBorder="1" applyAlignment="1">
      <alignment horizontal="left" vertical="center"/>
    </xf>
    <xf numFmtId="1" fontId="48" fillId="4" borderId="1" xfId="21" applyNumberFormat="1" applyFont="1" applyFill="1" applyBorder="1" applyAlignment="1">
      <alignment horizontal="center" vertical="center"/>
    </xf>
    <xf numFmtId="0" fontId="49" fillId="0" borderId="6" xfId="4" applyFont="1" applyFill="1" applyBorder="1" applyAlignment="1">
      <alignment vertical="center" wrapText="1"/>
    </xf>
    <xf numFmtId="0" fontId="89" fillId="0" borderId="0" xfId="13" applyFont="1" applyFill="1" applyAlignment="1">
      <alignment horizontal="center" vertical="center"/>
    </xf>
    <xf numFmtId="0" fontId="33" fillId="0" borderId="1" xfId="23" applyFont="1" applyFill="1" applyBorder="1" applyAlignment="1">
      <alignment horizontal="center" vertical="top"/>
    </xf>
    <xf numFmtId="0" fontId="48" fillId="0" borderId="1" xfId="23" applyFont="1" applyFill="1" applyBorder="1" applyAlignment="1">
      <alignment horizontal="center" vertical="top" wrapText="1"/>
    </xf>
    <xf numFmtId="0" fontId="33" fillId="0" borderId="1" xfId="25" applyFont="1" applyFill="1" applyBorder="1" applyAlignment="1">
      <alignment horizontal="center" vertical="top"/>
    </xf>
    <xf numFmtId="0" fontId="48" fillId="0" borderId="1" xfId="25" applyFont="1" applyFill="1" applyBorder="1" applyAlignment="1">
      <alignment horizontal="center" vertical="top" wrapText="1"/>
    </xf>
    <xf numFmtId="0" fontId="79" fillId="0" borderId="1" xfId="24" applyFont="1" applyFill="1" applyBorder="1" applyAlignment="1">
      <alignment horizontal="center" vertical="top"/>
    </xf>
    <xf numFmtId="0" fontId="93" fillId="0" borderId="1" xfId="25" applyFont="1" applyFill="1" applyBorder="1" applyAlignment="1">
      <alignment horizontal="center" vertical="top" wrapText="1"/>
    </xf>
    <xf numFmtId="0" fontId="79" fillId="0" borderId="1" xfId="25" applyFont="1" applyFill="1" applyBorder="1" applyAlignment="1">
      <alignment horizontal="center" vertical="top"/>
    </xf>
    <xf numFmtId="0" fontId="93" fillId="0" borderId="1" xfId="25" applyFont="1" applyFill="1" applyBorder="1" applyAlignment="1">
      <alignment horizontal="left" vertical="top" wrapText="1"/>
    </xf>
    <xf numFmtId="0" fontId="79" fillId="0" borderId="1" xfId="24" applyFont="1" applyFill="1" applyBorder="1" applyAlignment="1">
      <alignment horizontal="center" vertical="top" wrapText="1"/>
    </xf>
    <xf numFmtId="0" fontId="49" fillId="0" borderId="1" xfId="20" applyFont="1" applyFill="1" applyBorder="1" applyAlignment="1">
      <alignment horizontal="center" vertical="top" wrapText="1"/>
    </xf>
    <xf numFmtId="0" fontId="33" fillId="0" borderId="1" xfId="24" applyFont="1" applyFill="1" applyBorder="1" applyAlignment="1">
      <alignment horizontal="center" vertical="top"/>
    </xf>
    <xf numFmtId="0" fontId="70" fillId="0" borderId="1" xfId="0" applyFont="1" applyBorder="1" applyAlignment="1">
      <alignment horizontal="center" vertical="center"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70" fillId="0" borderId="1" xfId="0" applyFont="1" applyFill="1" applyBorder="1" applyAlignment="1">
      <alignment vertical="top" wrapText="1"/>
    </xf>
    <xf numFmtId="0" fontId="68" fillId="0" borderId="1" xfId="0" applyFont="1" applyFill="1" applyBorder="1" applyAlignment="1">
      <alignment horizontal="center" vertical="top" wrapText="1"/>
    </xf>
    <xf numFmtId="0" fontId="48" fillId="0" borderId="1" xfId="13" applyFont="1" applyFill="1" applyBorder="1" applyAlignment="1" applyProtection="1">
      <alignment horizontal="left" vertical="top" wrapText="1"/>
    </xf>
    <xf numFmtId="4" fontId="48" fillId="0" borderId="1" xfId="13" applyNumberFormat="1" applyFont="1" applyFill="1" applyBorder="1" applyAlignment="1" applyProtection="1">
      <alignment horizontal="center" vertical="top" wrapText="1"/>
    </xf>
    <xf numFmtId="0" fontId="48" fillId="0" borderId="1" xfId="12" applyFont="1" applyFill="1" applyBorder="1" applyAlignment="1">
      <alignment horizontal="left" vertical="top" wrapText="1"/>
    </xf>
    <xf numFmtId="0" fontId="48" fillId="0" borderId="1" xfId="12" applyFont="1" applyFill="1" applyBorder="1" applyAlignment="1">
      <alignment horizontal="center" vertical="top"/>
    </xf>
    <xf numFmtId="0" fontId="23" fillId="5" borderId="1" xfId="0" applyFont="1" applyFill="1" applyBorder="1" applyAlignment="1">
      <alignment horizontal="center" vertical="center" wrapText="1"/>
    </xf>
    <xf numFmtId="2" fontId="23" fillId="5" borderId="1" xfId="0" applyNumberFormat="1" applyFont="1" applyFill="1" applyBorder="1" applyAlignment="1">
      <alignment horizontal="center" vertical="center"/>
    </xf>
    <xf numFmtId="0" fontId="23" fillId="5" borderId="1" xfId="0" applyFont="1" applyFill="1" applyBorder="1" applyAlignment="1">
      <alignment vertical="center"/>
    </xf>
    <xf numFmtId="2" fontId="23" fillId="5" borderId="1" xfId="0" applyNumberFormat="1" applyFont="1" applyFill="1" applyBorder="1" applyAlignment="1">
      <alignment horizontal="right" vertical="center"/>
    </xf>
    <xf numFmtId="2" fontId="33" fillId="0" borderId="1" xfId="27" applyNumberFormat="1" applyFont="1" applyFill="1" applyBorder="1" applyAlignment="1" applyProtection="1">
      <alignment horizontal="center" vertical="top" wrapText="1"/>
    </xf>
    <xf numFmtId="0" fontId="33" fillId="0" borderId="0" xfId="25" applyFont="1" applyFill="1" applyBorder="1" applyAlignment="1">
      <alignment vertical="top"/>
    </xf>
    <xf numFmtId="0" fontId="33" fillId="0" borderId="3" xfId="25" applyFont="1" applyFill="1" applyBorder="1" applyAlignment="1">
      <alignment horizontal="center" vertical="top" wrapText="1"/>
    </xf>
    <xf numFmtId="4" fontId="48" fillId="0" borderId="5" xfId="25" applyNumberFormat="1" applyFont="1" applyFill="1" applyBorder="1" applyAlignment="1">
      <alignment horizontal="center" vertical="top"/>
    </xf>
    <xf numFmtId="2" fontId="48" fillId="0" borderId="5" xfId="27" applyNumberFormat="1" applyFont="1" applyFill="1" applyBorder="1" applyAlignment="1" applyProtection="1">
      <alignment horizontal="center" vertical="top" wrapText="1"/>
    </xf>
    <xf numFmtId="0" fontId="33" fillId="0" borderId="3" xfId="25" applyFont="1" applyFill="1" applyBorder="1" applyAlignment="1">
      <alignment horizontal="center"/>
    </xf>
    <xf numFmtId="0" fontId="33" fillId="0" borderId="0" xfId="25" applyFont="1" applyFill="1" applyBorder="1" applyAlignment="1"/>
    <xf numFmtId="0" fontId="33" fillId="0" borderId="3" xfId="20" applyFont="1" applyFill="1" applyBorder="1" applyAlignment="1">
      <alignment vertical="top" wrapText="1"/>
    </xf>
    <xf numFmtId="0" fontId="33" fillId="0" borderId="2" xfId="20" applyFont="1" applyFill="1" applyBorder="1" applyAlignment="1">
      <alignment horizontal="center" vertical="top" wrapText="1"/>
    </xf>
    <xf numFmtId="2" fontId="33" fillId="0" borderId="1" xfId="20" applyNumberFormat="1" applyFont="1" applyFill="1" applyBorder="1" applyAlignment="1">
      <alignment horizontal="center" vertical="top" wrapText="1"/>
    </xf>
    <xf numFmtId="1" fontId="33" fillId="0" borderId="1" xfId="0" applyNumberFormat="1" applyFont="1" applyFill="1" applyBorder="1" applyAlignment="1" applyProtection="1">
      <alignment horizontal="center" vertical="top" wrapText="1"/>
    </xf>
    <xf numFmtId="49" fontId="21" fillId="0" borderId="1" xfId="0" applyNumberFormat="1" applyFont="1" applyFill="1" applyBorder="1" applyAlignment="1">
      <alignment vertical="center" wrapText="1"/>
    </xf>
    <xf numFmtId="2" fontId="48" fillId="0" borderId="1" xfId="19" applyNumberFormat="1" applyFont="1" applyFill="1" applyBorder="1" applyAlignment="1" applyProtection="1">
      <alignment horizontal="center" vertical="center"/>
    </xf>
    <xf numFmtId="2" fontId="33" fillId="0" borderId="1" xfId="19" applyNumberFormat="1" applyFont="1" applyFill="1" applyBorder="1" applyAlignment="1" applyProtection="1">
      <alignment horizontal="center" vertical="top"/>
    </xf>
    <xf numFmtId="1" fontId="33" fillId="0" borderId="1" xfId="11" applyNumberFormat="1" applyFont="1" applyFill="1" applyBorder="1" applyAlignment="1" applyProtection="1">
      <alignment horizontal="center" vertical="top"/>
    </xf>
    <xf numFmtId="2" fontId="48" fillId="0" borderId="1" xfId="0" applyNumberFormat="1" applyFont="1" applyFill="1" applyBorder="1" applyAlignment="1" applyProtection="1">
      <alignment vertical="top" wrapText="1"/>
    </xf>
    <xf numFmtId="1" fontId="48" fillId="0" borderId="1" xfId="19" applyNumberFormat="1" applyFont="1" applyFill="1" applyBorder="1" applyAlignment="1" applyProtection="1">
      <alignment horizontal="center" vertical="center" wrapText="1"/>
    </xf>
    <xf numFmtId="1" fontId="33" fillId="0" borderId="1" xfId="11" applyNumberFormat="1" applyFont="1" applyFill="1" applyBorder="1" applyAlignment="1" applyProtection="1">
      <alignment vertical="top"/>
    </xf>
    <xf numFmtId="2" fontId="33" fillId="0" borderId="1" xfId="19" applyNumberFormat="1" applyFont="1" applyFill="1" applyBorder="1" applyAlignment="1" applyProtection="1">
      <alignment horizontal="center" vertical="center" wrapText="1"/>
    </xf>
    <xf numFmtId="2" fontId="33" fillId="0" borderId="1" xfId="0" applyNumberFormat="1" applyFont="1" applyFill="1" applyBorder="1" applyAlignment="1" applyProtection="1">
      <alignment vertical="top" wrapText="1"/>
    </xf>
  </cellXfs>
  <cellStyles count="44">
    <cellStyle name="Comma" xfId="2" builtinId="3"/>
    <cellStyle name="Comma 2" xfId="19"/>
    <cellStyle name="Comma 51" xfId="28"/>
    <cellStyle name="Comma 51 3" xfId="36"/>
    <cellStyle name="Comma 51 4" xfId="27"/>
    <cellStyle name="Comma 52" xfId="17"/>
    <cellStyle name="Normal" xfId="0" builtinId="0"/>
    <cellStyle name="Normal 10" xfId="6"/>
    <cellStyle name="Normal 11 2" xfId="7"/>
    <cellStyle name="Normal 11 2 2" xfId="30"/>
    <cellStyle name="Normal 13 3" xfId="37"/>
    <cellStyle name="Normal 14_axalqalaqis skola " xfId="31"/>
    <cellStyle name="Normal 2" xfId="13"/>
    <cellStyle name="Normal 2 10" xfId="41"/>
    <cellStyle name="Normal 2 2" xfId="43"/>
    <cellStyle name="Normal 3" xfId="11"/>
    <cellStyle name="Normal 38 2" xfId="40"/>
    <cellStyle name="Normal 53" xfId="20"/>
    <cellStyle name="Normal 53 2" xfId="26"/>
    <cellStyle name="Normal_axalqalaqis skola  2" xfId="38"/>
    <cellStyle name="Normal_dasakorektirebeli xarjTaRricxva auziT 2" xfId="12"/>
    <cellStyle name="Normal_el.momaragebabenzo" xfId="29"/>
    <cellStyle name="Normal_gare wyalsadfeni" xfId="35"/>
    <cellStyle name="Normal_gare wyalsadfenigagarini" xfId="14"/>
    <cellStyle name="Normal_gare wyalsadfenigagarini 2_SMSH2008-IIkv ." xfId="3"/>
    <cellStyle name="Normal_mcenareta dacva Tinikos gakeTebuli" xfId="33"/>
    <cellStyle name="Normal_senaki keTilmowyoba" xfId="42"/>
    <cellStyle name="Normal_sida kanalizaciadigomi" xfId="24"/>
    <cellStyle name="Normal_sida wyalsadeni 3" xfId="23"/>
    <cellStyle name="Normal_sida wyalsadeni_xarGaRricxva  remonti maisuraZis q.transp. sammarTvelos" xfId="25"/>
    <cellStyle name="Normal_SMETA 3" xfId="10"/>
    <cellStyle name="Normal_stadion-1" xfId="4"/>
    <cellStyle name="Normal_xarGaRricxva  remonti maisuraZis q.transp. sammarTvelos" xfId="22"/>
    <cellStyle name="Normal_xarj. 2 2" xfId="21"/>
    <cellStyle name="Normal_Xl0000048 2" xfId="16"/>
    <cellStyle name="Normal_Xl0000048 2 2" xfId="15"/>
    <cellStyle name="Normal_Xl0000048 2 2 2" xfId="34"/>
    <cellStyle name="Style 1" xfId="18"/>
    <cellStyle name="Обычный 2" xfId="9"/>
    <cellStyle name="Обычный 3" xfId="5"/>
    <cellStyle name="Обычный 4" xfId="8"/>
    <cellStyle name="Обычный 4 3" xfId="32"/>
    <cellStyle name="Обычный_ELEQ_SUSTI DENEBI_axalqalaqis skola " xfId="39"/>
    <cellStyle name="Обычный_Лист1" xfId="1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EE2F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48</xdr:row>
      <xdr:rowOff>0</xdr:rowOff>
    </xdr:from>
    <xdr:to>
      <xdr:col>3</xdr:col>
      <xdr:colOff>609600</xdr:colOff>
      <xdr:row>48</xdr:row>
      <xdr:rowOff>45719</xdr:rowOff>
    </xdr:to>
    <xdr:pic>
      <xdr:nvPicPr>
        <xdr:cNvPr id="3" name="Рисунок 1" descr="vitali nazarovi xelmocera.jpg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14925" y="10003155"/>
          <a:ext cx="609600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2828925</xdr:colOff>
      <xdr:row>48</xdr:row>
      <xdr:rowOff>0</xdr:rowOff>
    </xdr:from>
    <xdr:to>
      <xdr:col>2</xdr:col>
      <xdr:colOff>3250311</xdr:colOff>
      <xdr:row>48</xdr:row>
      <xdr:rowOff>3048</xdr:rowOff>
    </xdr:to>
    <xdr:pic>
      <xdr:nvPicPr>
        <xdr:cNvPr id="5" name="Рисунок 1" descr="vitali nazarovi xelmocera.jpg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295775" y="4838700"/>
          <a:ext cx="76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1828800</xdr:colOff>
      <xdr:row>48</xdr:row>
      <xdr:rowOff>0</xdr:rowOff>
    </xdr:from>
    <xdr:to>
      <xdr:col>2</xdr:col>
      <xdr:colOff>2103120</xdr:colOff>
      <xdr:row>48</xdr:row>
      <xdr:rowOff>762</xdr:rowOff>
    </xdr:to>
    <xdr:pic>
      <xdr:nvPicPr>
        <xdr:cNvPr id="13" name="Рисунок 1" descr="vitali nazarovi xelmocera.jpg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295650" y="4819650"/>
          <a:ext cx="606552" cy="7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3781425</xdr:colOff>
      <xdr:row>48</xdr:row>
      <xdr:rowOff>0</xdr:rowOff>
    </xdr:from>
    <xdr:to>
      <xdr:col>3</xdr:col>
      <xdr:colOff>609600</xdr:colOff>
      <xdr:row>48</xdr:row>
      <xdr:rowOff>3810</xdr:rowOff>
    </xdr:to>
    <xdr:pic>
      <xdr:nvPicPr>
        <xdr:cNvPr id="14" name="Рисунок 1" descr="vitali nazarovi xelmocera.jpg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876800" y="4943475"/>
          <a:ext cx="609600" cy="38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32</xdr:row>
      <xdr:rowOff>0</xdr:rowOff>
    </xdr:from>
    <xdr:ext cx="76200" cy="200025"/>
    <xdr:sp macro="" textlink="">
      <xdr:nvSpPr>
        <xdr:cNvPr id="3" name="Text Box 1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3800475" y="17554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32</xdr:row>
      <xdr:rowOff>0</xdr:rowOff>
    </xdr:from>
    <xdr:ext cx="76200" cy="200025"/>
    <xdr:sp macro="" textlink="">
      <xdr:nvSpPr>
        <xdr:cNvPr id="4" name="Text Box 74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3800475" y="17554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32</xdr:row>
      <xdr:rowOff>0</xdr:rowOff>
    </xdr:from>
    <xdr:ext cx="76200" cy="200025"/>
    <xdr:sp macro="" textlink="">
      <xdr:nvSpPr>
        <xdr:cNvPr id="5" name="Text Box 75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SpPr txBox="1">
          <a:spLocks noChangeArrowheads="1"/>
        </xdr:cNvSpPr>
      </xdr:nvSpPr>
      <xdr:spPr bwMode="auto">
        <a:xfrm>
          <a:off x="3800475" y="17554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0</xdr:colOff>
      <xdr:row>31</xdr:row>
      <xdr:rowOff>66675</xdr:rowOff>
    </xdr:from>
    <xdr:to>
      <xdr:col>2</xdr:col>
      <xdr:colOff>76200</xdr:colOff>
      <xdr:row>31</xdr:row>
      <xdr:rowOff>266700</xdr:rowOff>
    </xdr:to>
    <xdr:sp macro="" textlink="">
      <xdr:nvSpPr>
        <xdr:cNvPr id="6" name="Text Box 57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SpPr txBox="1">
          <a:spLocks noChangeArrowheads="1"/>
        </xdr:cNvSpPr>
      </xdr:nvSpPr>
      <xdr:spPr bwMode="auto">
        <a:xfrm>
          <a:off x="3800475" y="17449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33</xdr:row>
      <xdr:rowOff>0</xdr:rowOff>
    </xdr:from>
    <xdr:ext cx="76200" cy="200025"/>
    <xdr:sp macro="" textlink="">
      <xdr:nvSpPr>
        <xdr:cNvPr id="7" name="Text Box 57">
          <a:extLst>
            <a:ext uri="{FF2B5EF4-FFF2-40B4-BE49-F238E27FC236}">
              <a16:creationId xmlns:a16="http://schemas.microsoft.com/office/drawing/2014/main" xmlns="" id="{00000000-0008-0000-0600-000007000000}"/>
            </a:ext>
          </a:extLst>
        </xdr:cNvPr>
        <xdr:cNvSpPr txBox="1">
          <a:spLocks noChangeArrowheads="1"/>
        </xdr:cNvSpPr>
      </xdr:nvSpPr>
      <xdr:spPr bwMode="auto">
        <a:xfrm>
          <a:off x="3800475" y="19030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33</xdr:row>
      <xdr:rowOff>0</xdr:rowOff>
    </xdr:from>
    <xdr:ext cx="76200" cy="228600"/>
    <xdr:sp macro="" textlink="">
      <xdr:nvSpPr>
        <xdr:cNvPr id="8" name="Text Box 65">
          <a:extLst>
            <a:ext uri="{FF2B5EF4-FFF2-40B4-BE49-F238E27FC236}">
              <a16:creationId xmlns:a16="http://schemas.microsoft.com/office/drawing/2014/main" xmlns="" id="{00000000-0008-0000-0600-000008000000}"/>
            </a:ext>
          </a:extLst>
        </xdr:cNvPr>
        <xdr:cNvSpPr txBox="1">
          <a:spLocks noChangeArrowheads="1"/>
        </xdr:cNvSpPr>
      </xdr:nvSpPr>
      <xdr:spPr bwMode="auto">
        <a:xfrm>
          <a:off x="3800475" y="19030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33</xdr:row>
      <xdr:rowOff>0</xdr:rowOff>
    </xdr:from>
    <xdr:ext cx="76200" cy="228600"/>
    <xdr:sp macro="" textlink="">
      <xdr:nvSpPr>
        <xdr:cNvPr id="9" name="Text Box 91">
          <a:extLst>
            <a:ext uri="{FF2B5EF4-FFF2-40B4-BE49-F238E27FC236}">
              <a16:creationId xmlns:a16="http://schemas.microsoft.com/office/drawing/2014/main" xmlns="" id="{00000000-0008-0000-0600-000009000000}"/>
            </a:ext>
          </a:extLst>
        </xdr:cNvPr>
        <xdr:cNvSpPr txBox="1">
          <a:spLocks noChangeArrowheads="1"/>
        </xdr:cNvSpPr>
      </xdr:nvSpPr>
      <xdr:spPr bwMode="auto">
        <a:xfrm>
          <a:off x="3800475" y="19030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238126</xdr:rowOff>
    </xdr:to>
    <xdr:sp macro="" textlink="">
      <xdr:nvSpPr>
        <xdr:cNvPr id="10" name="Text Box 40">
          <a:extLst>
            <a:ext uri="{FF2B5EF4-FFF2-40B4-BE49-F238E27FC236}">
              <a16:creationId xmlns:a16="http://schemas.microsoft.com/office/drawing/2014/main" xmlns="" id="{00000000-0008-0000-0600-00000A000000}"/>
            </a:ext>
          </a:extLst>
        </xdr:cNvPr>
        <xdr:cNvSpPr txBox="1">
          <a:spLocks noChangeArrowheads="1"/>
        </xdr:cNvSpPr>
      </xdr:nvSpPr>
      <xdr:spPr bwMode="auto">
        <a:xfrm>
          <a:off x="3800475" y="19030950"/>
          <a:ext cx="76200" cy="238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23</xdr:row>
      <xdr:rowOff>0</xdr:rowOff>
    </xdr:from>
    <xdr:ext cx="76200" cy="1581150"/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9886950" y="21393150"/>
          <a:ext cx="76200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76200" cy="1828800"/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xmlns="" id="{00000000-0008-0000-0800-000008000000}"/>
            </a:ext>
          </a:extLst>
        </xdr:cNvPr>
        <xdr:cNvSpPr txBox="1">
          <a:spLocks noChangeArrowheads="1"/>
        </xdr:cNvSpPr>
      </xdr:nvSpPr>
      <xdr:spPr bwMode="auto">
        <a:xfrm>
          <a:off x="4076700" y="73504425"/>
          <a:ext cx="76200" cy="182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76200" cy="1828800"/>
    <xdr:sp macro="" textlink="">
      <xdr:nvSpPr>
        <xdr:cNvPr id="9" name="Text Box 10">
          <a:extLst>
            <a:ext uri="{FF2B5EF4-FFF2-40B4-BE49-F238E27FC236}">
              <a16:creationId xmlns:a16="http://schemas.microsoft.com/office/drawing/2014/main" xmlns="" id="{00000000-0008-0000-0800-000009000000}"/>
            </a:ext>
          </a:extLst>
        </xdr:cNvPr>
        <xdr:cNvSpPr txBox="1">
          <a:spLocks noChangeArrowheads="1"/>
        </xdr:cNvSpPr>
      </xdr:nvSpPr>
      <xdr:spPr bwMode="auto">
        <a:xfrm>
          <a:off x="4076700" y="73504425"/>
          <a:ext cx="76200" cy="182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76200" cy="1828800"/>
    <xdr:sp macro="" textlink="">
      <xdr:nvSpPr>
        <xdr:cNvPr id="10" name="Text Box 11">
          <a:extLst>
            <a:ext uri="{FF2B5EF4-FFF2-40B4-BE49-F238E27FC236}">
              <a16:creationId xmlns:a16="http://schemas.microsoft.com/office/drawing/2014/main" xmlns="" id="{00000000-0008-0000-0800-00000A000000}"/>
            </a:ext>
          </a:extLst>
        </xdr:cNvPr>
        <xdr:cNvSpPr txBox="1">
          <a:spLocks noChangeArrowheads="1"/>
        </xdr:cNvSpPr>
      </xdr:nvSpPr>
      <xdr:spPr bwMode="auto">
        <a:xfrm>
          <a:off x="4076700" y="73504425"/>
          <a:ext cx="76200" cy="182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76200" cy="1828800"/>
    <xdr:sp macro="" textlink="">
      <xdr:nvSpPr>
        <xdr:cNvPr id="11" name="Text Box 12">
          <a:extLst>
            <a:ext uri="{FF2B5EF4-FFF2-40B4-BE49-F238E27FC236}">
              <a16:creationId xmlns:a16="http://schemas.microsoft.com/office/drawing/2014/main" xmlns="" id="{00000000-0008-0000-0800-00000B000000}"/>
            </a:ext>
          </a:extLst>
        </xdr:cNvPr>
        <xdr:cNvSpPr txBox="1">
          <a:spLocks noChangeArrowheads="1"/>
        </xdr:cNvSpPr>
      </xdr:nvSpPr>
      <xdr:spPr bwMode="auto">
        <a:xfrm>
          <a:off x="4076700" y="73504425"/>
          <a:ext cx="76200" cy="182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76200" cy="1828800"/>
    <xdr:sp macro="" textlink="">
      <xdr:nvSpPr>
        <xdr:cNvPr id="12" name="Text Box 13">
          <a:extLst>
            <a:ext uri="{FF2B5EF4-FFF2-40B4-BE49-F238E27FC236}">
              <a16:creationId xmlns:a16="http://schemas.microsoft.com/office/drawing/2014/main" xmlns="" id="{00000000-0008-0000-0800-00000C000000}"/>
            </a:ext>
          </a:extLst>
        </xdr:cNvPr>
        <xdr:cNvSpPr txBox="1">
          <a:spLocks noChangeArrowheads="1"/>
        </xdr:cNvSpPr>
      </xdr:nvSpPr>
      <xdr:spPr bwMode="auto">
        <a:xfrm>
          <a:off x="4076700" y="73504425"/>
          <a:ext cx="76200" cy="182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76200" cy="1828800"/>
    <xdr:sp macro="" textlink="">
      <xdr:nvSpPr>
        <xdr:cNvPr id="13" name="Text Box 14">
          <a:extLst>
            <a:ext uri="{FF2B5EF4-FFF2-40B4-BE49-F238E27FC236}">
              <a16:creationId xmlns:a16="http://schemas.microsoft.com/office/drawing/2014/main" xmlns="" id="{00000000-0008-0000-0800-00000D000000}"/>
            </a:ext>
          </a:extLst>
        </xdr:cNvPr>
        <xdr:cNvSpPr txBox="1">
          <a:spLocks noChangeArrowheads="1"/>
        </xdr:cNvSpPr>
      </xdr:nvSpPr>
      <xdr:spPr bwMode="auto">
        <a:xfrm>
          <a:off x="4076700" y="73504425"/>
          <a:ext cx="76200" cy="182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76200" cy="1828800"/>
    <xdr:sp macro="" textlink="">
      <xdr:nvSpPr>
        <xdr:cNvPr id="14" name="Text Box 15">
          <a:extLst>
            <a:ext uri="{FF2B5EF4-FFF2-40B4-BE49-F238E27FC236}">
              <a16:creationId xmlns:a16="http://schemas.microsoft.com/office/drawing/2014/main" xmlns="" id="{00000000-0008-0000-0800-00000E000000}"/>
            </a:ext>
          </a:extLst>
        </xdr:cNvPr>
        <xdr:cNvSpPr txBox="1">
          <a:spLocks noChangeArrowheads="1"/>
        </xdr:cNvSpPr>
      </xdr:nvSpPr>
      <xdr:spPr bwMode="auto">
        <a:xfrm>
          <a:off x="4076700" y="73504425"/>
          <a:ext cx="76200" cy="182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76200" cy="1828800"/>
    <xdr:sp macro="" textlink="">
      <xdr:nvSpPr>
        <xdr:cNvPr id="15" name="Text Box 16">
          <a:extLst>
            <a:ext uri="{FF2B5EF4-FFF2-40B4-BE49-F238E27FC236}">
              <a16:creationId xmlns:a16="http://schemas.microsoft.com/office/drawing/2014/main" xmlns="" id="{00000000-0008-0000-0800-00000F000000}"/>
            </a:ext>
          </a:extLst>
        </xdr:cNvPr>
        <xdr:cNvSpPr txBox="1">
          <a:spLocks noChangeArrowheads="1"/>
        </xdr:cNvSpPr>
      </xdr:nvSpPr>
      <xdr:spPr bwMode="auto">
        <a:xfrm>
          <a:off x="4076700" y="73504425"/>
          <a:ext cx="76200" cy="182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76200" cy="1828800"/>
    <xdr:sp macro="" textlink="">
      <xdr:nvSpPr>
        <xdr:cNvPr id="16" name="Text Box 17">
          <a:extLst>
            <a:ext uri="{FF2B5EF4-FFF2-40B4-BE49-F238E27FC236}">
              <a16:creationId xmlns:a16="http://schemas.microsoft.com/office/drawing/2014/main" xmlns="" id="{00000000-0008-0000-0800-000010000000}"/>
            </a:ext>
          </a:extLst>
        </xdr:cNvPr>
        <xdr:cNvSpPr txBox="1">
          <a:spLocks noChangeArrowheads="1"/>
        </xdr:cNvSpPr>
      </xdr:nvSpPr>
      <xdr:spPr bwMode="auto">
        <a:xfrm>
          <a:off x="4076700" y="73504425"/>
          <a:ext cx="76200" cy="182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76200" cy="1828800"/>
    <xdr:sp macro="" textlink="">
      <xdr:nvSpPr>
        <xdr:cNvPr id="17" name="Text Box 18">
          <a:extLst>
            <a:ext uri="{FF2B5EF4-FFF2-40B4-BE49-F238E27FC236}">
              <a16:creationId xmlns:a16="http://schemas.microsoft.com/office/drawing/2014/main" xmlns="" id="{00000000-0008-0000-0800-000011000000}"/>
            </a:ext>
          </a:extLst>
        </xdr:cNvPr>
        <xdr:cNvSpPr txBox="1">
          <a:spLocks noChangeArrowheads="1"/>
        </xdr:cNvSpPr>
      </xdr:nvSpPr>
      <xdr:spPr bwMode="auto">
        <a:xfrm>
          <a:off x="4076700" y="73504425"/>
          <a:ext cx="76200" cy="182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76200" cy="1828800"/>
    <xdr:sp macro="" textlink="">
      <xdr:nvSpPr>
        <xdr:cNvPr id="21" name="Text Box 9">
          <a:extLst>
            <a:ext uri="{FF2B5EF4-FFF2-40B4-BE49-F238E27FC236}">
              <a16:creationId xmlns:a16="http://schemas.microsoft.com/office/drawing/2014/main" xmlns="" id="{00000000-0008-0000-0800-000015000000}"/>
            </a:ext>
          </a:extLst>
        </xdr:cNvPr>
        <xdr:cNvSpPr txBox="1">
          <a:spLocks noChangeArrowheads="1"/>
        </xdr:cNvSpPr>
      </xdr:nvSpPr>
      <xdr:spPr bwMode="auto">
        <a:xfrm>
          <a:off x="4076700" y="72361425"/>
          <a:ext cx="76200" cy="182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76200" cy="1828800"/>
    <xdr:sp macro="" textlink="">
      <xdr:nvSpPr>
        <xdr:cNvPr id="22" name="Text Box 10">
          <a:extLst>
            <a:ext uri="{FF2B5EF4-FFF2-40B4-BE49-F238E27FC236}">
              <a16:creationId xmlns:a16="http://schemas.microsoft.com/office/drawing/2014/main" xmlns="" id="{00000000-0008-0000-0800-000016000000}"/>
            </a:ext>
          </a:extLst>
        </xdr:cNvPr>
        <xdr:cNvSpPr txBox="1">
          <a:spLocks noChangeArrowheads="1"/>
        </xdr:cNvSpPr>
      </xdr:nvSpPr>
      <xdr:spPr bwMode="auto">
        <a:xfrm>
          <a:off x="4076700" y="72361425"/>
          <a:ext cx="76200" cy="182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76200" cy="1828800"/>
    <xdr:sp macro="" textlink="">
      <xdr:nvSpPr>
        <xdr:cNvPr id="23" name="Text Box 11">
          <a:extLst>
            <a:ext uri="{FF2B5EF4-FFF2-40B4-BE49-F238E27FC236}">
              <a16:creationId xmlns:a16="http://schemas.microsoft.com/office/drawing/2014/main" xmlns="" id="{00000000-0008-0000-0800-000017000000}"/>
            </a:ext>
          </a:extLst>
        </xdr:cNvPr>
        <xdr:cNvSpPr txBox="1">
          <a:spLocks noChangeArrowheads="1"/>
        </xdr:cNvSpPr>
      </xdr:nvSpPr>
      <xdr:spPr bwMode="auto">
        <a:xfrm>
          <a:off x="4076700" y="72361425"/>
          <a:ext cx="76200" cy="182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76200" cy="1828800"/>
    <xdr:sp macro="" textlink="">
      <xdr:nvSpPr>
        <xdr:cNvPr id="24" name="Text Box 12">
          <a:extLst>
            <a:ext uri="{FF2B5EF4-FFF2-40B4-BE49-F238E27FC236}">
              <a16:creationId xmlns:a16="http://schemas.microsoft.com/office/drawing/2014/main" xmlns="" id="{00000000-0008-0000-0800-000018000000}"/>
            </a:ext>
          </a:extLst>
        </xdr:cNvPr>
        <xdr:cNvSpPr txBox="1">
          <a:spLocks noChangeArrowheads="1"/>
        </xdr:cNvSpPr>
      </xdr:nvSpPr>
      <xdr:spPr bwMode="auto">
        <a:xfrm>
          <a:off x="4076700" y="72361425"/>
          <a:ext cx="76200" cy="182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76200" cy="1828800"/>
    <xdr:sp macro="" textlink="">
      <xdr:nvSpPr>
        <xdr:cNvPr id="25" name="Text Box 13">
          <a:extLst>
            <a:ext uri="{FF2B5EF4-FFF2-40B4-BE49-F238E27FC236}">
              <a16:creationId xmlns:a16="http://schemas.microsoft.com/office/drawing/2014/main" xmlns="" id="{00000000-0008-0000-0800-000019000000}"/>
            </a:ext>
          </a:extLst>
        </xdr:cNvPr>
        <xdr:cNvSpPr txBox="1">
          <a:spLocks noChangeArrowheads="1"/>
        </xdr:cNvSpPr>
      </xdr:nvSpPr>
      <xdr:spPr bwMode="auto">
        <a:xfrm>
          <a:off x="4076700" y="72361425"/>
          <a:ext cx="76200" cy="182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76200" cy="1828800"/>
    <xdr:sp macro="" textlink="">
      <xdr:nvSpPr>
        <xdr:cNvPr id="26" name="Text Box 14">
          <a:extLst>
            <a:ext uri="{FF2B5EF4-FFF2-40B4-BE49-F238E27FC236}">
              <a16:creationId xmlns:a16="http://schemas.microsoft.com/office/drawing/2014/main" xmlns="" id="{00000000-0008-0000-0800-00001A000000}"/>
            </a:ext>
          </a:extLst>
        </xdr:cNvPr>
        <xdr:cNvSpPr txBox="1">
          <a:spLocks noChangeArrowheads="1"/>
        </xdr:cNvSpPr>
      </xdr:nvSpPr>
      <xdr:spPr bwMode="auto">
        <a:xfrm>
          <a:off x="4076700" y="72361425"/>
          <a:ext cx="76200" cy="182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76200" cy="1828800"/>
    <xdr:sp macro="" textlink="">
      <xdr:nvSpPr>
        <xdr:cNvPr id="27" name="Text Box 15">
          <a:extLst>
            <a:ext uri="{FF2B5EF4-FFF2-40B4-BE49-F238E27FC236}">
              <a16:creationId xmlns:a16="http://schemas.microsoft.com/office/drawing/2014/main" xmlns="" id="{00000000-0008-0000-0800-00001B000000}"/>
            </a:ext>
          </a:extLst>
        </xdr:cNvPr>
        <xdr:cNvSpPr txBox="1">
          <a:spLocks noChangeArrowheads="1"/>
        </xdr:cNvSpPr>
      </xdr:nvSpPr>
      <xdr:spPr bwMode="auto">
        <a:xfrm>
          <a:off x="4076700" y="72361425"/>
          <a:ext cx="76200" cy="182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76200" cy="1828800"/>
    <xdr:sp macro="" textlink="">
      <xdr:nvSpPr>
        <xdr:cNvPr id="28" name="Text Box 16">
          <a:extLst>
            <a:ext uri="{FF2B5EF4-FFF2-40B4-BE49-F238E27FC236}">
              <a16:creationId xmlns:a16="http://schemas.microsoft.com/office/drawing/2014/main" xmlns="" id="{00000000-0008-0000-0800-00001C000000}"/>
            </a:ext>
          </a:extLst>
        </xdr:cNvPr>
        <xdr:cNvSpPr txBox="1">
          <a:spLocks noChangeArrowheads="1"/>
        </xdr:cNvSpPr>
      </xdr:nvSpPr>
      <xdr:spPr bwMode="auto">
        <a:xfrm>
          <a:off x="4076700" y="72361425"/>
          <a:ext cx="76200" cy="182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76200" cy="1828800"/>
    <xdr:sp macro="" textlink="">
      <xdr:nvSpPr>
        <xdr:cNvPr id="29" name="Text Box 17">
          <a:extLst>
            <a:ext uri="{FF2B5EF4-FFF2-40B4-BE49-F238E27FC236}">
              <a16:creationId xmlns:a16="http://schemas.microsoft.com/office/drawing/2014/main" xmlns="" id="{00000000-0008-0000-0800-00001D000000}"/>
            </a:ext>
          </a:extLst>
        </xdr:cNvPr>
        <xdr:cNvSpPr txBox="1">
          <a:spLocks noChangeArrowheads="1"/>
        </xdr:cNvSpPr>
      </xdr:nvSpPr>
      <xdr:spPr bwMode="auto">
        <a:xfrm>
          <a:off x="4076700" y="72361425"/>
          <a:ext cx="76200" cy="182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76200" cy="1828800"/>
    <xdr:sp macro="" textlink="">
      <xdr:nvSpPr>
        <xdr:cNvPr id="30" name="Text Box 18">
          <a:extLst>
            <a:ext uri="{FF2B5EF4-FFF2-40B4-BE49-F238E27FC236}">
              <a16:creationId xmlns:a16="http://schemas.microsoft.com/office/drawing/2014/main" xmlns="" id="{00000000-0008-0000-0800-00001E000000}"/>
            </a:ext>
          </a:extLst>
        </xdr:cNvPr>
        <xdr:cNvSpPr txBox="1">
          <a:spLocks noChangeArrowheads="1"/>
        </xdr:cNvSpPr>
      </xdr:nvSpPr>
      <xdr:spPr bwMode="auto">
        <a:xfrm>
          <a:off x="4076700" y="72361425"/>
          <a:ext cx="76200" cy="182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76200" cy="1400175"/>
    <xdr:sp macro="" textlink="">
      <xdr:nvSpPr>
        <xdr:cNvPr id="52" name="Text Box 9">
          <a:extLst>
            <a:ext uri="{FF2B5EF4-FFF2-40B4-BE49-F238E27FC236}">
              <a16:creationId xmlns:a16="http://schemas.microsoft.com/office/drawing/2014/main" xmlns="" id="{00000000-0008-0000-0800-000034000000}"/>
            </a:ext>
          </a:extLst>
        </xdr:cNvPr>
        <xdr:cNvSpPr txBox="1">
          <a:spLocks noChangeArrowheads="1"/>
        </xdr:cNvSpPr>
      </xdr:nvSpPr>
      <xdr:spPr bwMode="auto">
        <a:xfrm>
          <a:off x="4076700" y="72361425"/>
          <a:ext cx="76200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76200" cy="1400175"/>
    <xdr:sp macro="" textlink="">
      <xdr:nvSpPr>
        <xdr:cNvPr id="53" name="Text Box 10">
          <a:extLst>
            <a:ext uri="{FF2B5EF4-FFF2-40B4-BE49-F238E27FC236}">
              <a16:creationId xmlns:a16="http://schemas.microsoft.com/office/drawing/2014/main" xmlns="" id="{00000000-0008-0000-0800-000035000000}"/>
            </a:ext>
          </a:extLst>
        </xdr:cNvPr>
        <xdr:cNvSpPr txBox="1">
          <a:spLocks noChangeArrowheads="1"/>
        </xdr:cNvSpPr>
      </xdr:nvSpPr>
      <xdr:spPr bwMode="auto">
        <a:xfrm>
          <a:off x="4076700" y="72361425"/>
          <a:ext cx="76200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76200" cy="1400175"/>
    <xdr:sp macro="" textlink="">
      <xdr:nvSpPr>
        <xdr:cNvPr id="54" name="Text Box 11">
          <a:extLst>
            <a:ext uri="{FF2B5EF4-FFF2-40B4-BE49-F238E27FC236}">
              <a16:creationId xmlns:a16="http://schemas.microsoft.com/office/drawing/2014/main" xmlns="" id="{00000000-0008-0000-0800-000036000000}"/>
            </a:ext>
          </a:extLst>
        </xdr:cNvPr>
        <xdr:cNvSpPr txBox="1">
          <a:spLocks noChangeArrowheads="1"/>
        </xdr:cNvSpPr>
      </xdr:nvSpPr>
      <xdr:spPr bwMode="auto">
        <a:xfrm>
          <a:off x="4076700" y="72361425"/>
          <a:ext cx="76200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76200" cy="1400175"/>
    <xdr:sp macro="" textlink="">
      <xdr:nvSpPr>
        <xdr:cNvPr id="55" name="Text Box 12">
          <a:extLst>
            <a:ext uri="{FF2B5EF4-FFF2-40B4-BE49-F238E27FC236}">
              <a16:creationId xmlns:a16="http://schemas.microsoft.com/office/drawing/2014/main" xmlns="" id="{00000000-0008-0000-0800-000037000000}"/>
            </a:ext>
          </a:extLst>
        </xdr:cNvPr>
        <xdr:cNvSpPr txBox="1">
          <a:spLocks noChangeArrowheads="1"/>
        </xdr:cNvSpPr>
      </xdr:nvSpPr>
      <xdr:spPr bwMode="auto">
        <a:xfrm>
          <a:off x="4076700" y="72361425"/>
          <a:ext cx="76200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76200" cy="1400175"/>
    <xdr:sp macro="" textlink="">
      <xdr:nvSpPr>
        <xdr:cNvPr id="56" name="Text Box 13">
          <a:extLst>
            <a:ext uri="{FF2B5EF4-FFF2-40B4-BE49-F238E27FC236}">
              <a16:creationId xmlns:a16="http://schemas.microsoft.com/office/drawing/2014/main" xmlns="" id="{00000000-0008-0000-0800-000038000000}"/>
            </a:ext>
          </a:extLst>
        </xdr:cNvPr>
        <xdr:cNvSpPr txBox="1">
          <a:spLocks noChangeArrowheads="1"/>
        </xdr:cNvSpPr>
      </xdr:nvSpPr>
      <xdr:spPr bwMode="auto">
        <a:xfrm>
          <a:off x="4076700" y="72361425"/>
          <a:ext cx="76200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76200" cy="1400175"/>
    <xdr:sp macro="" textlink="">
      <xdr:nvSpPr>
        <xdr:cNvPr id="57" name="Text Box 14">
          <a:extLst>
            <a:ext uri="{FF2B5EF4-FFF2-40B4-BE49-F238E27FC236}">
              <a16:creationId xmlns:a16="http://schemas.microsoft.com/office/drawing/2014/main" xmlns="" id="{00000000-0008-0000-0800-000039000000}"/>
            </a:ext>
          </a:extLst>
        </xdr:cNvPr>
        <xdr:cNvSpPr txBox="1">
          <a:spLocks noChangeArrowheads="1"/>
        </xdr:cNvSpPr>
      </xdr:nvSpPr>
      <xdr:spPr bwMode="auto">
        <a:xfrm>
          <a:off x="4076700" y="72361425"/>
          <a:ext cx="76200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76200" cy="1400175"/>
    <xdr:sp macro="" textlink="">
      <xdr:nvSpPr>
        <xdr:cNvPr id="58" name="Text Box 15">
          <a:extLst>
            <a:ext uri="{FF2B5EF4-FFF2-40B4-BE49-F238E27FC236}">
              <a16:creationId xmlns:a16="http://schemas.microsoft.com/office/drawing/2014/main" xmlns="" id="{00000000-0008-0000-0800-00003A000000}"/>
            </a:ext>
          </a:extLst>
        </xdr:cNvPr>
        <xdr:cNvSpPr txBox="1">
          <a:spLocks noChangeArrowheads="1"/>
        </xdr:cNvSpPr>
      </xdr:nvSpPr>
      <xdr:spPr bwMode="auto">
        <a:xfrm>
          <a:off x="4076700" y="72361425"/>
          <a:ext cx="76200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76200" cy="1400175"/>
    <xdr:sp macro="" textlink="">
      <xdr:nvSpPr>
        <xdr:cNvPr id="59" name="Text Box 16">
          <a:extLst>
            <a:ext uri="{FF2B5EF4-FFF2-40B4-BE49-F238E27FC236}">
              <a16:creationId xmlns:a16="http://schemas.microsoft.com/office/drawing/2014/main" xmlns="" id="{00000000-0008-0000-0800-00003B000000}"/>
            </a:ext>
          </a:extLst>
        </xdr:cNvPr>
        <xdr:cNvSpPr txBox="1">
          <a:spLocks noChangeArrowheads="1"/>
        </xdr:cNvSpPr>
      </xdr:nvSpPr>
      <xdr:spPr bwMode="auto">
        <a:xfrm>
          <a:off x="4076700" y="72361425"/>
          <a:ext cx="76200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76200" cy="1400175"/>
    <xdr:sp macro="" textlink="">
      <xdr:nvSpPr>
        <xdr:cNvPr id="60" name="Text Box 17">
          <a:extLst>
            <a:ext uri="{FF2B5EF4-FFF2-40B4-BE49-F238E27FC236}">
              <a16:creationId xmlns:a16="http://schemas.microsoft.com/office/drawing/2014/main" xmlns="" id="{00000000-0008-0000-0800-00003C000000}"/>
            </a:ext>
          </a:extLst>
        </xdr:cNvPr>
        <xdr:cNvSpPr txBox="1">
          <a:spLocks noChangeArrowheads="1"/>
        </xdr:cNvSpPr>
      </xdr:nvSpPr>
      <xdr:spPr bwMode="auto">
        <a:xfrm>
          <a:off x="4076700" y="72361425"/>
          <a:ext cx="76200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76200" cy="1400175"/>
    <xdr:sp macro="" textlink="">
      <xdr:nvSpPr>
        <xdr:cNvPr id="61" name="Text Box 18">
          <a:extLst>
            <a:ext uri="{FF2B5EF4-FFF2-40B4-BE49-F238E27FC236}">
              <a16:creationId xmlns:a16="http://schemas.microsoft.com/office/drawing/2014/main" xmlns="" id="{00000000-0008-0000-0800-00003D000000}"/>
            </a:ext>
          </a:extLst>
        </xdr:cNvPr>
        <xdr:cNvSpPr txBox="1">
          <a:spLocks noChangeArrowheads="1"/>
        </xdr:cNvSpPr>
      </xdr:nvSpPr>
      <xdr:spPr bwMode="auto">
        <a:xfrm>
          <a:off x="4076700" y="72361425"/>
          <a:ext cx="76200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76200" cy="1447800"/>
    <xdr:sp macro="" textlink="">
      <xdr:nvSpPr>
        <xdr:cNvPr id="85" name="Text Box 9">
          <a:extLst>
            <a:ext uri="{FF2B5EF4-FFF2-40B4-BE49-F238E27FC236}">
              <a16:creationId xmlns:a16="http://schemas.microsoft.com/office/drawing/2014/main" xmlns="" id="{00000000-0008-0000-0800-000055000000}"/>
            </a:ext>
          </a:extLst>
        </xdr:cNvPr>
        <xdr:cNvSpPr txBox="1">
          <a:spLocks noChangeArrowheads="1"/>
        </xdr:cNvSpPr>
      </xdr:nvSpPr>
      <xdr:spPr bwMode="auto">
        <a:xfrm>
          <a:off x="4076700" y="72361425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76200" cy="1447800"/>
    <xdr:sp macro="" textlink="">
      <xdr:nvSpPr>
        <xdr:cNvPr id="86" name="Text Box 10">
          <a:extLst>
            <a:ext uri="{FF2B5EF4-FFF2-40B4-BE49-F238E27FC236}">
              <a16:creationId xmlns:a16="http://schemas.microsoft.com/office/drawing/2014/main" xmlns="" id="{00000000-0008-0000-0800-000056000000}"/>
            </a:ext>
          </a:extLst>
        </xdr:cNvPr>
        <xdr:cNvSpPr txBox="1">
          <a:spLocks noChangeArrowheads="1"/>
        </xdr:cNvSpPr>
      </xdr:nvSpPr>
      <xdr:spPr bwMode="auto">
        <a:xfrm>
          <a:off x="4076700" y="72361425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76200" cy="1447800"/>
    <xdr:sp macro="" textlink="">
      <xdr:nvSpPr>
        <xdr:cNvPr id="87" name="Text Box 11">
          <a:extLst>
            <a:ext uri="{FF2B5EF4-FFF2-40B4-BE49-F238E27FC236}">
              <a16:creationId xmlns:a16="http://schemas.microsoft.com/office/drawing/2014/main" xmlns="" id="{00000000-0008-0000-0800-000057000000}"/>
            </a:ext>
          </a:extLst>
        </xdr:cNvPr>
        <xdr:cNvSpPr txBox="1">
          <a:spLocks noChangeArrowheads="1"/>
        </xdr:cNvSpPr>
      </xdr:nvSpPr>
      <xdr:spPr bwMode="auto">
        <a:xfrm>
          <a:off x="4076700" y="72361425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76200" cy="1447800"/>
    <xdr:sp macro="" textlink="">
      <xdr:nvSpPr>
        <xdr:cNvPr id="88" name="Text Box 12">
          <a:extLst>
            <a:ext uri="{FF2B5EF4-FFF2-40B4-BE49-F238E27FC236}">
              <a16:creationId xmlns:a16="http://schemas.microsoft.com/office/drawing/2014/main" xmlns="" id="{00000000-0008-0000-0800-000058000000}"/>
            </a:ext>
          </a:extLst>
        </xdr:cNvPr>
        <xdr:cNvSpPr txBox="1">
          <a:spLocks noChangeArrowheads="1"/>
        </xdr:cNvSpPr>
      </xdr:nvSpPr>
      <xdr:spPr bwMode="auto">
        <a:xfrm>
          <a:off x="4076700" y="72361425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76200" cy="1447800"/>
    <xdr:sp macro="" textlink="">
      <xdr:nvSpPr>
        <xdr:cNvPr id="89" name="Text Box 13">
          <a:extLst>
            <a:ext uri="{FF2B5EF4-FFF2-40B4-BE49-F238E27FC236}">
              <a16:creationId xmlns:a16="http://schemas.microsoft.com/office/drawing/2014/main" xmlns="" id="{00000000-0008-0000-0800-000059000000}"/>
            </a:ext>
          </a:extLst>
        </xdr:cNvPr>
        <xdr:cNvSpPr txBox="1">
          <a:spLocks noChangeArrowheads="1"/>
        </xdr:cNvSpPr>
      </xdr:nvSpPr>
      <xdr:spPr bwMode="auto">
        <a:xfrm>
          <a:off x="4076700" y="72361425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76200" cy="1447800"/>
    <xdr:sp macro="" textlink="">
      <xdr:nvSpPr>
        <xdr:cNvPr id="90" name="Text Box 14">
          <a:extLst>
            <a:ext uri="{FF2B5EF4-FFF2-40B4-BE49-F238E27FC236}">
              <a16:creationId xmlns:a16="http://schemas.microsoft.com/office/drawing/2014/main" xmlns="" id="{00000000-0008-0000-0800-00005A000000}"/>
            </a:ext>
          </a:extLst>
        </xdr:cNvPr>
        <xdr:cNvSpPr txBox="1">
          <a:spLocks noChangeArrowheads="1"/>
        </xdr:cNvSpPr>
      </xdr:nvSpPr>
      <xdr:spPr bwMode="auto">
        <a:xfrm>
          <a:off x="4076700" y="72361425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76200" cy="1447800"/>
    <xdr:sp macro="" textlink="">
      <xdr:nvSpPr>
        <xdr:cNvPr id="91" name="Text Box 15">
          <a:extLst>
            <a:ext uri="{FF2B5EF4-FFF2-40B4-BE49-F238E27FC236}">
              <a16:creationId xmlns:a16="http://schemas.microsoft.com/office/drawing/2014/main" xmlns="" id="{00000000-0008-0000-0800-00005B000000}"/>
            </a:ext>
          </a:extLst>
        </xdr:cNvPr>
        <xdr:cNvSpPr txBox="1">
          <a:spLocks noChangeArrowheads="1"/>
        </xdr:cNvSpPr>
      </xdr:nvSpPr>
      <xdr:spPr bwMode="auto">
        <a:xfrm>
          <a:off x="4076700" y="72361425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76200" cy="1447800"/>
    <xdr:sp macro="" textlink="">
      <xdr:nvSpPr>
        <xdr:cNvPr id="92" name="Text Box 16">
          <a:extLst>
            <a:ext uri="{FF2B5EF4-FFF2-40B4-BE49-F238E27FC236}">
              <a16:creationId xmlns:a16="http://schemas.microsoft.com/office/drawing/2014/main" xmlns="" id="{00000000-0008-0000-0800-00005C000000}"/>
            </a:ext>
          </a:extLst>
        </xdr:cNvPr>
        <xdr:cNvSpPr txBox="1">
          <a:spLocks noChangeArrowheads="1"/>
        </xdr:cNvSpPr>
      </xdr:nvSpPr>
      <xdr:spPr bwMode="auto">
        <a:xfrm>
          <a:off x="4076700" y="72361425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76200" cy="1447800"/>
    <xdr:sp macro="" textlink="">
      <xdr:nvSpPr>
        <xdr:cNvPr id="93" name="Text Box 17">
          <a:extLst>
            <a:ext uri="{FF2B5EF4-FFF2-40B4-BE49-F238E27FC236}">
              <a16:creationId xmlns:a16="http://schemas.microsoft.com/office/drawing/2014/main" xmlns="" id="{00000000-0008-0000-0800-00005D000000}"/>
            </a:ext>
          </a:extLst>
        </xdr:cNvPr>
        <xdr:cNvSpPr txBox="1">
          <a:spLocks noChangeArrowheads="1"/>
        </xdr:cNvSpPr>
      </xdr:nvSpPr>
      <xdr:spPr bwMode="auto">
        <a:xfrm>
          <a:off x="4076700" y="72361425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76200" cy="1447800"/>
    <xdr:sp macro="" textlink="">
      <xdr:nvSpPr>
        <xdr:cNvPr id="94" name="Text Box 18">
          <a:extLst>
            <a:ext uri="{FF2B5EF4-FFF2-40B4-BE49-F238E27FC236}">
              <a16:creationId xmlns:a16="http://schemas.microsoft.com/office/drawing/2014/main" xmlns="" id="{00000000-0008-0000-0800-00005E000000}"/>
            </a:ext>
          </a:extLst>
        </xdr:cNvPr>
        <xdr:cNvSpPr txBox="1">
          <a:spLocks noChangeArrowheads="1"/>
        </xdr:cNvSpPr>
      </xdr:nvSpPr>
      <xdr:spPr bwMode="auto">
        <a:xfrm>
          <a:off x="4076700" y="72361425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44</xdr:row>
      <xdr:rowOff>0</xdr:rowOff>
    </xdr:from>
    <xdr:ext cx="76200" cy="1143000"/>
    <xdr:sp macro="" textlink="">
      <xdr:nvSpPr>
        <xdr:cNvPr id="266" name="Text Box 17">
          <a:extLst>
            <a:ext uri="{FF2B5EF4-FFF2-40B4-BE49-F238E27FC236}">
              <a16:creationId xmlns:a16="http://schemas.microsoft.com/office/drawing/2014/main" xmlns="" id="{00000000-0008-0000-0800-00000A010000}"/>
            </a:ext>
          </a:extLst>
        </xdr:cNvPr>
        <xdr:cNvSpPr txBox="1">
          <a:spLocks noChangeArrowheads="1"/>
        </xdr:cNvSpPr>
      </xdr:nvSpPr>
      <xdr:spPr bwMode="auto">
        <a:xfrm>
          <a:off x="9201150" y="66608325"/>
          <a:ext cx="762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44</xdr:row>
      <xdr:rowOff>0</xdr:rowOff>
    </xdr:from>
    <xdr:ext cx="76200" cy="1143000"/>
    <xdr:sp macro="" textlink="">
      <xdr:nvSpPr>
        <xdr:cNvPr id="474" name="Text Box 17">
          <a:extLst>
            <a:ext uri="{FF2B5EF4-FFF2-40B4-BE49-F238E27FC236}">
              <a16:creationId xmlns:a16="http://schemas.microsoft.com/office/drawing/2014/main" xmlns="" id="{00000000-0008-0000-0800-0000DA010000}"/>
            </a:ext>
          </a:extLst>
        </xdr:cNvPr>
        <xdr:cNvSpPr txBox="1">
          <a:spLocks noChangeArrowheads="1"/>
        </xdr:cNvSpPr>
      </xdr:nvSpPr>
      <xdr:spPr bwMode="auto">
        <a:xfrm>
          <a:off x="9201150" y="66608325"/>
          <a:ext cx="762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76200" cy="1400175"/>
    <xdr:sp macro="" textlink="">
      <xdr:nvSpPr>
        <xdr:cNvPr id="1409" name="Text Box 9">
          <a:extLst>
            <a:ext uri="{FF2B5EF4-FFF2-40B4-BE49-F238E27FC236}">
              <a16:creationId xmlns:a16="http://schemas.microsoft.com/office/drawing/2014/main" xmlns="" id="{00000000-0008-0000-0800-000081050000}"/>
            </a:ext>
          </a:extLst>
        </xdr:cNvPr>
        <xdr:cNvSpPr txBox="1">
          <a:spLocks noChangeArrowheads="1"/>
        </xdr:cNvSpPr>
      </xdr:nvSpPr>
      <xdr:spPr bwMode="auto">
        <a:xfrm>
          <a:off x="4076700" y="66608325"/>
          <a:ext cx="76200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76200" cy="1400175"/>
    <xdr:sp macro="" textlink="">
      <xdr:nvSpPr>
        <xdr:cNvPr id="1410" name="Text Box 10">
          <a:extLst>
            <a:ext uri="{FF2B5EF4-FFF2-40B4-BE49-F238E27FC236}">
              <a16:creationId xmlns:a16="http://schemas.microsoft.com/office/drawing/2014/main" xmlns="" id="{00000000-0008-0000-0800-000082050000}"/>
            </a:ext>
          </a:extLst>
        </xdr:cNvPr>
        <xdr:cNvSpPr txBox="1">
          <a:spLocks noChangeArrowheads="1"/>
        </xdr:cNvSpPr>
      </xdr:nvSpPr>
      <xdr:spPr bwMode="auto">
        <a:xfrm>
          <a:off x="4076700" y="66608325"/>
          <a:ext cx="76200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76200" cy="1400175"/>
    <xdr:sp macro="" textlink="">
      <xdr:nvSpPr>
        <xdr:cNvPr id="1411" name="Text Box 11">
          <a:extLst>
            <a:ext uri="{FF2B5EF4-FFF2-40B4-BE49-F238E27FC236}">
              <a16:creationId xmlns:a16="http://schemas.microsoft.com/office/drawing/2014/main" xmlns="" id="{00000000-0008-0000-0800-000083050000}"/>
            </a:ext>
          </a:extLst>
        </xdr:cNvPr>
        <xdr:cNvSpPr txBox="1">
          <a:spLocks noChangeArrowheads="1"/>
        </xdr:cNvSpPr>
      </xdr:nvSpPr>
      <xdr:spPr bwMode="auto">
        <a:xfrm>
          <a:off x="4076700" y="66608325"/>
          <a:ext cx="76200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76200" cy="1400175"/>
    <xdr:sp macro="" textlink="">
      <xdr:nvSpPr>
        <xdr:cNvPr id="1412" name="Text Box 12">
          <a:extLst>
            <a:ext uri="{FF2B5EF4-FFF2-40B4-BE49-F238E27FC236}">
              <a16:creationId xmlns:a16="http://schemas.microsoft.com/office/drawing/2014/main" xmlns="" id="{00000000-0008-0000-0800-000084050000}"/>
            </a:ext>
          </a:extLst>
        </xdr:cNvPr>
        <xdr:cNvSpPr txBox="1">
          <a:spLocks noChangeArrowheads="1"/>
        </xdr:cNvSpPr>
      </xdr:nvSpPr>
      <xdr:spPr bwMode="auto">
        <a:xfrm>
          <a:off x="4076700" y="66608325"/>
          <a:ext cx="76200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76200" cy="1400175"/>
    <xdr:sp macro="" textlink="">
      <xdr:nvSpPr>
        <xdr:cNvPr id="1413" name="Text Box 13">
          <a:extLst>
            <a:ext uri="{FF2B5EF4-FFF2-40B4-BE49-F238E27FC236}">
              <a16:creationId xmlns:a16="http://schemas.microsoft.com/office/drawing/2014/main" xmlns="" id="{00000000-0008-0000-0800-000085050000}"/>
            </a:ext>
          </a:extLst>
        </xdr:cNvPr>
        <xdr:cNvSpPr txBox="1">
          <a:spLocks noChangeArrowheads="1"/>
        </xdr:cNvSpPr>
      </xdr:nvSpPr>
      <xdr:spPr bwMode="auto">
        <a:xfrm>
          <a:off x="4076700" y="66608325"/>
          <a:ext cx="76200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76200" cy="1400175"/>
    <xdr:sp macro="" textlink="">
      <xdr:nvSpPr>
        <xdr:cNvPr id="1414" name="Text Box 14">
          <a:extLst>
            <a:ext uri="{FF2B5EF4-FFF2-40B4-BE49-F238E27FC236}">
              <a16:creationId xmlns:a16="http://schemas.microsoft.com/office/drawing/2014/main" xmlns="" id="{00000000-0008-0000-0800-000086050000}"/>
            </a:ext>
          </a:extLst>
        </xdr:cNvPr>
        <xdr:cNvSpPr txBox="1">
          <a:spLocks noChangeArrowheads="1"/>
        </xdr:cNvSpPr>
      </xdr:nvSpPr>
      <xdr:spPr bwMode="auto">
        <a:xfrm>
          <a:off x="4076700" y="66608325"/>
          <a:ext cx="76200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76200" cy="1400175"/>
    <xdr:sp macro="" textlink="">
      <xdr:nvSpPr>
        <xdr:cNvPr id="1415" name="Text Box 15">
          <a:extLst>
            <a:ext uri="{FF2B5EF4-FFF2-40B4-BE49-F238E27FC236}">
              <a16:creationId xmlns:a16="http://schemas.microsoft.com/office/drawing/2014/main" xmlns="" id="{00000000-0008-0000-0800-000087050000}"/>
            </a:ext>
          </a:extLst>
        </xdr:cNvPr>
        <xdr:cNvSpPr txBox="1">
          <a:spLocks noChangeArrowheads="1"/>
        </xdr:cNvSpPr>
      </xdr:nvSpPr>
      <xdr:spPr bwMode="auto">
        <a:xfrm>
          <a:off x="4076700" y="66608325"/>
          <a:ext cx="76200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76200" cy="1400175"/>
    <xdr:sp macro="" textlink="">
      <xdr:nvSpPr>
        <xdr:cNvPr id="1416" name="Text Box 16">
          <a:extLst>
            <a:ext uri="{FF2B5EF4-FFF2-40B4-BE49-F238E27FC236}">
              <a16:creationId xmlns:a16="http://schemas.microsoft.com/office/drawing/2014/main" xmlns="" id="{00000000-0008-0000-0800-000088050000}"/>
            </a:ext>
          </a:extLst>
        </xdr:cNvPr>
        <xdr:cNvSpPr txBox="1">
          <a:spLocks noChangeArrowheads="1"/>
        </xdr:cNvSpPr>
      </xdr:nvSpPr>
      <xdr:spPr bwMode="auto">
        <a:xfrm>
          <a:off x="4076700" y="66608325"/>
          <a:ext cx="76200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76200" cy="1400175"/>
    <xdr:sp macro="" textlink="">
      <xdr:nvSpPr>
        <xdr:cNvPr id="1417" name="Text Box 17">
          <a:extLst>
            <a:ext uri="{FF2B5EF4-FFF2-40B4-BE49-F238E27FC236}">
              <a16:creationId xmlns:a16="http://schemas.microsoft.com/office/drawing/2014/main" xmlns="" id="{00000000-0008-0000-0800-000089050000}"/>
            </a:ext>
          </a:extLst>
        </xdr:cNvPr>
        <xdr:cNvSpPr txBox="1">
          <a:spLocks noChangeArrowheads="1"/>
        </xdr:cNvSpPr>
      </xdr:nvSpPr>
      <xdr:spPr bwMode="auto">
        <a:xfrm>
          <a:off x="4076700" y="66608325"/>
          <a:ext cx="76200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76200" cy="1400175"/>
    <xdr:sp macro="" textlink="">
      <xdr:nvSpPr>
        <xdr:cNvPr id="1418" name="Text Box 18">
          <a:extLst>
            <a:ext uri="{FF2B5EF4-FFF2-40B4-BE49-F238E27FC236}">
              <a16:creationId xmlns:a16="http://schemas.microsoft.com/office/drawing/2014/main" xmlns="" id="{00000000-0008-0000-0800-00008A050000}"/>
            </a:ext>
          </a:extLst>
        </xdr:cNvPr>
        <xdr:cNvSpPr txBox="1">
          <a:spLocks noChangeArrowheads="1"/>
        </xdr:cNvSpPr>
      </xdr:nvSpPr>
      <xdr:spPr bwMode="auto">
        <a:xfrm>
          <a:off x="4076700" y="66608325"/>
          <a:ext cx="76200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76200" cy="1447800"/>
    <xdr:sp macro="" textlink="">
      <xdr:nvSpPr>
        <xdr:cNvPr id="1733" name="Text Box 9">
          <a:extLst>
            <a:ext uri="{FF2B5EF4-FFF2-40B4-BE49-F238E27FC236}">
              <a16:creationId xmlns:a16="http://schemas.microsoft.com/office/drawing/2014/main" xmlns="" id="{00000000-0008-0000-0800-0000C5060000}"/>
            </a:ext>
          </a:extLst>
        </xdr:cNvPr>
        <xdr:cNvSpPr txBox="1">
          <a:spLocks noChangeArrowheads="1"/>
        </xdr:cNvSpPr>
      </xdr:nvSpPr>
      <xdr:spPr bwMode="auto">
        <a:xfrm>
          <a:off x="4076700" y="66608325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76200" cy="1447800"/>
    <xdr:sp macro="" textlink="">
      <xdr:nvSpPr>
        <xdr:cNvPr id="1734" name="Text Box 10">
          <a:extLst>
            <a:ext uri="{FF2B5EF4-FFF2-40B4-BE49-F238E27FC236}">
              <a16:creationId xmlns:a16="http://schemas.microsoft.com/office/drawing/2014/main" xmlns="" id="{00000000-0008-0000-0800-0000C6060000}"/>
            </a:ext>
          </a:extLst>
        </xdr:cNvPr>
        <xdr:cNvSpPr txBox="1">
          <a:spLocks noChangeArrowheads="1"/>
        </xdr:cNvSpPr>
      </xdr:nvSpPr>
      <xdr:spPr bwMode="auto">
        <a:xfrm>
          <a:off x="4076700" y="66608325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76200" cy="1447800"/>
    <xdr:sp macro="" textlink="">
      <xdr:nvSpPr>
        <xdr:cNvPr id="1735" name="Text Box 11">
          <a:extLst>
            <a:ext uri="{FF2B5EF4-FFF2-40B4-BE49-F238E27FC236}">
              <a16:creationId xmlns:a16="http://schemas.microsoft.com/office/drawing/2014/main" xmlns="" id="{00000000-0008-0000-0800-0000C7060000}"/>
            </a:ext>
          </a:extLst>
        </xdr:cNvPr>
        <xdr:cNvSpPr txBox="1">
          <a:spLocks noChangeArrowheads="1"/>
        </xdr:cNvSpPr>
      </xdr:nvSpPr>
      <xdr:spPr bwMode="auto">
        <a:xfrm>
          <a:off x="4076700" y="66608325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76200" cy="1447800"/>
    <xdr:sp macro="" textlink="">
      <xdr:nvSpPr>
        <xdr:cNvPr id="1736" name="Text Box 12">
          <a:extLst>
            <a:ext uri="{FF2B5EF4-FFF2-40B4-BE49-F238E27FC236}">
              <a16:creationId xmlns:a16="http://schemas.microsoft.com/office/drawing/2014/main" xmlns="" id="{00000000-0008-0000-0800-0000C8060000}"/>
            </a:ext>
          </a:extLst>
        </xdr:cNvPr>
        <xdr:cNvSpPr txBox="1">
          <a:spLocks noChangeArrowheads="1"/>
        </xdr:cNvSpPr>
      </xdr:nvSpPr>
      <xdr:spPr bwMode="auto">
        <a:xfrm>
          <a:off x="4076700" y="66608325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76200" cy="1447800"/>
    <xdr:sp macro="" textlink="">
      <xdr:nvSpPr>
        <xdr:cNvPr id="1737" name="Text Box 13">
          <a:extLst>
            <a:ext uri="{FF2B5EF4-FFF2-40B4-BE49-F238E27FC236}">
              <a16:creationId xmlns:a16="http://schemas.microsoft.com/office/drawing/2014/main" xmlns="" id="{00000000-0008-0000-0800-0000C9060000}"/>
            </a:ext>
          </a:extLst>
        </xdr:cNvPr>
        <xdr:cNvSpPr txBox="1">
          <a:spLocks noChangeArrowheads="1"/>
        </xdr:cNvSpPr>
      </xdr:nvSpPr>
      <xdr:spPr bwMode="auto">
        <a:xfrm>
          <a:off x="4076700" y="66608325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76200" cy="1447800"/>
    <xdr:sp macro="" textlink="">
      <xdr:nvSpPr>
        <xdr:cNvPr id="1738" name="Text Box 14">
          <a:extLst>
            <a:ext uri="{FF2B5EF4-FFF2-40B4-BE49-F238E27FC236}">
              <a16:creationId xmlns:a16="http://schemas.microsoft.com/office/drawing/2014/main" xmlns="" id="{00000000-0008-0000-0800-0000CA060000}"/>
            </a:ext>
          </a:extLst>
        </xdr:cNvPr>
        <xdr:cNvSpPr txBox="1">
          <a:spLocks noChangeArrowheads="1"/>
        </xdr:cNvSpPr>
      </xdr:nvSpPr>
      <xdr:spPr bwMode="auto">
        <a:xfrm>
          <a:off x="4076700" y="66608325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76200" cy="1447800"/>
    <xdr:sp macro="" textlink="">
      <xdr:nvSpPr>
        <xdr:cNvPr id="1739" name="Text Box 15">
          <a:extLst>
            <a:ext uri="{FF2B5EF4-FFF2-40B4-BE49-F238E27FC236}">
              <a16:creationId xmlns:a16="http://schemas.microsoft.com/office/drawing/2014/main" xmlns="" id="{00000000-0008-0000-0800-0000CB060000}"/>
            </a:ext>
          </a:extLst>
        </xdr:cNvPr>
        <xdr:cNvSpPr txBox="1">
          <a:spLocks noChangeArrowheads="1"/>
        </xdr:cNvSpPr>
      </xdr:nvSpPr>
      <xdr:spPr bwMode="auto">
        <a:xfrm>
          <a:off x="4076700" y="66608325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76200" cy="1447800"/>
    <xdr:sp macro="" textlink="">
      <xdr:nvSpPr>
        <xdr:cNvPr id="1740" name="Text Box 16">
          <a:extLst>
            <a:ext uri="{FF2B5EF4-FFF2-40B4-BE49-F238E27FC236}">
              <a16:creationId xmlns:a16="http://schemas.microsoft.com/office/drawing/2014/main" xmlns="" id="{00000000-0008-0000-0800-0000CC060000}"/>
            </a:ext>
          </a:extLst>
        </xdr:cNvPr>
        <xdr:cNvSpPr txBox="1">
          <a:spLocks noChangeArrowheads="1"/>
        </xdr:cNvSpPr>
      </xdr:nvSpPr>
      <xdr:spPr bwMode="auto">
        <a:xfrm>
          <a:off x="4076700" y="66608325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76200" cy="1447800"/>
    <xdr:sp macro="" textlink="">
      <xdr:nvSpPr>
        <xdr:cNvPr id="1741" name="Text Box 17">
          <a:extLst>
            <a:ext uri="{FF2B5EF4-FFF2-40B4-BE49-F238E27FC236}">
              <a16:creationId xmlns:a16="http://schemas.microsoft.com/office/drawing/2014/main" xmlns="" id="{00000000-0008-0000-0800-0000CD060000}"/>
            </a:ext>
          </a:extLst>
        </xdr:cNvPr>
        <xdr:cNvSpPr txBox="1">
          <a:spLocks noChangeArrowheads="1"/>
        </xdr:cNvSpPr>
      </xdr:nvSpPr>
      <xdr:spPr bwMode="auto">
        <a:xfrm>
          <a:off x="4076700" y="66608325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76200" cy="1447800"/>
    <xdr:sp macro="" textlink="">
      <xdr:nvSpPr>
        <xdr:cNvPr id="1742" name="Text Box 18">
          <a:extLst>
            <a:ext uri="{FF2B5EF4-FFF2-40B4-BE49-F238E27FC236}">
              <a16:creationId xmlns:a16="http://schemas.microsoft.com/office/drawing/2014/main" xmlns="" id="{00000000-0008-0000-0800-0000CE060000}"/>
            </a:ext>
          </a:extLst>
        </xdr:cNvPr>
        <xdr:cNvSpPr txBox="1">
          <a:spLocks noChangeArrowheads="1"/>
        </xdr:cNvSpPr>
      </xdr:nvSpPr>
      <xdr:spPr bwMode="auto">
        <a:xfrm>
          <a:off x="4076700" y="66608325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148</xdr:row>
      <xdr:rowOff>0</xdr:rowOff>
    </xdr:from>
    <xdr:ext cx="76200" cy="1828800"/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xmlns="" id="{00000000-0008-0000-0A00-000003000000}"/>
            </a:ext>
          </a:extLst>
        </xdr:cNvPr>
        <xdr:cNvSpPr txBox="1">
          <a:spLocks noChangeArrowheads="1"/>
        </xdr:cNvSpPr>
      </xdr:nvSpPr>
      <xdr:spPr bwMode="auto">
        <a:xfrm>
          <a:off x="3895725" y="79333725"/>
          <a:ext cx="76200" cy="182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148</xdr:row>
      <xdr:rowOff>0</xdr:rowOff>
    </xdr:from>
    <xdr:ext cx="76200" cy="1828800"/>
    <xdr:sp macro="" textlink="">
      <xdr:nvSpPr>
        <xdr:cNvPr id="4" name="Text Box 10">
          <a:extLst>
            <a:ext uri="{FF2B5EF4-FFF2-40B4-BE49-F238E27FC236}">
              <a16:creationId xmlns:a16="http://schemas.microsoft.com/office/drawing/2014/main" xmlns="" id="{00000000-0008-0000-0A00-000004000000}"/>
            </a:ext>
          </a:extLst>
        </xdr:cNvPr>
        <xdr:cNvSpPr txBox="1">
          <a:spLocks noChangeArrowheads="1"/>
        </xdr:cNvSpPr>
      </xdr:nvSpPr>
      <xdr:spPr bwMode="auto">
        <a:xfrm>
          <a:off x="3895725" y="79333725"/>
          <a:ext cx="76200" cy="182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148</xdr:row>
      <xdr:rowOff>0</xdr:rowOff>
    </xdr:from>
    <xdr:ext cx="76200" cy="1828800"/>
    <xdr:sp macro="" textlink="">
      <xdr:nvSpPr>
        <xdr:cNvPr id="5" name="Text Box 11">
          <a:extLst>
            <a:ext uri="{FF2B5EF4-FFF2-40B4-BE49-F238E27FC236}">
              <a16:creationId xmlns:a16="http://schemas.microsoft.com/office/drawing/2014/main" xmlns="" id="{00000000-0008-0000-0A00-000005000000}"/>
            </a:ext>
          </a:extLst>
        </xdr:cNvPr>
        <xdr:cNvSpPr txBox="1">
          <a:spLocks noChangeArrowheads="1"/>
        </xdr:cNvSpPr>
      </xdr:nvSpPr>
      <xdr:spPr bwMode="auto">
        <a:xfrm>
          <a:off x="3895725" y="79333725"/>
          <a:ext cx="76200" cy="182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148</xdr:row>
      <xdr:rowOff>0</xdr:rowOff>
    </xdr:from>
    <xdr:ext cx="76200" cy="1828800"/>
    <xdr:sp macro="" textlink="">
      <xdr:nvSpPr>
        <xdr:cNvPr id="6" name="Text Box 12">
          <a:extLst>
            <a:ext uri="{FF2B5EF4-FFF2-40B4-BE49-F238E27FC236}">
              <a16:creationId xmlns:a16="http://schemas.microsoft.com/office/drawing/2014/main" xmlns="" id="{00000000-0008-0000-0A00-000006000000}"/>
            </a:ext>
          </a:extLst>
        </xdr:cNvPr>
        <xdr:cNvSpPr txBox="1">
          <a:spLocks noChangeArrowheads="1"/>
        </xdr:cNvSpPr>
      </xdr:nvSpPr>
      <xdr:spPr bwMode="auto">
        <a:xfrm>
          <a:off x="3895725" y="79333725"/>
          <a:ext cx="76200" cy="182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148</xdr:row>
      <xdr:rowOff>0</xdr:rowOff>
    </xdr:from>
    <xdr:ext cx="76200" cy="1828800"/>
    <xdr:sp macro="" textlink="">
      <xdr:nvSpPr>
        <xdr:cNvPr id="7" name="Text Box 13">
          <a:extLst>
            <a:ext uri="{FF2B5EF4-FFF2-40B4-BE49-F238E27FC236}">
              <a16:creationId xmlns:a16="http://schemas.microsoft.com/office/drawing/2014/main" xmlns="" id="{00000000-0008-0000-0A00-000007000000}"/>
            </a:ext>
          </a:extLst>
        </xdr:cNvPr>
        <xdr:cNvSpPr txBox="1">
          <a:spLocks noChangeArrowheads="1"/>
        </xdr:cNvSpPr>
      </xdr:nvSpPr>
      <xdr:spPr bwMode="auto">
        <a:xfrm>
          <a:off x="3895725" y="79333725"/>
          <a:ext cx="76200" cy="182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148</xdr:row>
      <xdr:rowOff>0</xdr:rowOff>
    </xdr:from>
    <xdr:ext cx="76200" cy="1828800"/>
    <xdr:sp macro="" textlink="">
      <xdr:nvSpPr>
        <xdr:cNvPr id="8" name="Text Box 14">
          <a:extLst>
            <a:ext uri="{FF2B5EF4-FFF2-40B4-BE49-F238E27FC236}">
              <a16:creationId xmlns:a16="http://schemas.microsoft.com/office/drawing/2014/main" xmlns="" id="{00000000-0008-0000-0A00-000008000000}"/>
            </a:ext>
          </a:extLst>
        </xdr:cNvPr>
        <xdr:cNvSpPr txBox="1">
          <a:spLocks noChangeArrowheads="1"/>
        </xdr:cNvSpPr>
      </xdr:nvSpPr>
      <xdr:spPr bwMode="auto">
        <a:xfrm>
          <a:off x="3895725" y="79333725"/>
          <a:ext cx="76200" cy="182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148</xdr:row>
      <xdr:rowOff>0</xdr:rowOff>
    </xdr:from>
    <xdr:ext cx="76200" cy="1828800"/>
    <xdr:sp macro="" textlink="">
      <xdr:nvSpPr>
        <xdr:cNvPr id="9" name="Text Box 15">
          <a:extLst>
            <a:ext uri="{FF2B5EF4-FFF2-40B4-BE49-F238E27FC236}">
              <a16:creationId xmlns:a16="http://schemas.microsoft.com/office/drawing/2014/main" xmlns="" id="{00000000-0008-0000-0A00-000009000000}"/>
            </a:ext>
          </a:extLst>
        </xdr:cNvPr>
        <xdr:cNvSpPr txBox="1">
          <a:spLocks noChangeArrowheads="1"/>
        </xdr:cNvSpPr>
      </xdr:nvSpPr>
      <xdr:spPr bwMode="auto">
        <a:xfrm>
          <a:off x="3895725" y="79333725"/>
          <a:ext cx="76200" cy="182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148</xdr:row>
      <xdr:rowOff>0</xdr:rowOff>
    </xdr:from>
    <xdr:ext cx="76200" cy="1828800"/>
    <xdr:sp macro="" textlink="">
      <xdr:nvSpPr>
        <xdr:cNvPr id="10" name="Text Box 16">
          <a:extLst>
            <a:ext uri="{FF2B5EF4-FFF2-40B4-BE49-F238E27FC236}">
              <a16:creationId xmlns:a16="http://schemas.microsoft.com/office/drawing/2014/main" xmlns="" id="{00000000-0008-0000-0A00-00000A000000}"/>
            </a:ext>
          </a:extLst>
        </xdr:cNvPr>
        <xdr:cNvSpPr txBox="1">
          <a:spLocks noChangeArrowheads="1"/>
        </xdr:cNvSpPr>
      </xdr:nvSpPr>
      <xdr:spPr bwMode="auto">
        <a:xfrm>
          <a:off x="3895725" y="79333725"/>
          <a:ext cx="76200" cy="182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148</xdr:row>
      <xdr:rowOff>0</xdr:rowOff>
    </xdr:from>
    <xdr:ext cx="76200" cy="1828800"/>
    <xdr:sp macro="" textlink="">
      <xdr:nvSpPr>
        <xdr:cNvPr id="11" name="Text Box 17">
          <a:extLst>
            <a:ext uri="{FF2B5EF4-FFF2-40B4-BE49-F238E27FC236}">
              <a16:creationId xmlns:a16="http://schemas.microsoft.com/office/drawing/2014/main" xmlns="" id="{00000000-0008-0000-0A00-00000B000000}"/>
            </a:ext>
          </a:extLst>
        </xdr:cNvPr>
        <xdr:cNvSpPr txBox="1">
          <a:spLocks noChangeArrowheads="1"/>
        </xdr:cNvSpPr>
      </xdr:nvSpPr>
      <xdr:spPr bwMode="auto">
        <a:xfrm>
          <a:off x="3895725" y="79333725"/>
          <a:ext cx="76200" cy="182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148</xdr:row>
      <xdr:rowOff>0</xdr:rowOff>
    </xdr:from>
    <xdr:ext cx="76200" cy="1828800"/>
    <xdr:sp macro="" textlink="">
      <xdr:nvSpPr>
        <xdr:cNvPr id="12" name="Text Box 18">
          <a:extLst>
            <a:ext uri="{FF2B5EF4-FFF2-40B4-BE49-F238E27FC236}">
              <a16:creationId xmlns:a16="http://schemas.microsoft.com/office/drawing/2014/main" xmlns="" id="{00000000-0008-0000-0A00-00000C000000}"/>
            </a:ext>
          </a:extLst>
        </xdr:cNvPr>
        <xdr:cNvSpPr txBox="1">
          <a:spLocks noChangeArrowheads="1"/>
        </xdr:cNvSpPr>
      </xdr:nvSpPr>
      <xdr:spPr bwMode="auto">
        <a:xfrm>
          <a:off x="3895725" y="79333725"/>
          <a:ext cx="76200" cy="182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1581150"/>
    <xdr:sp macro="" textlink="">
      <xdr:nvSpPr>
        <xdr:cNvPr id="13" name="Text Box 9">
          <a:extLst>
            <a:ext uri="{FF2B5EF4-FFF2-40B4-BE49-F238E27FC236}">
              <a16:creationId xmlns:a16="http://schemas.microsoft.com/office/drawing/2014/main" xmlns="" id="{00000000-0008-0000-0A00-00000D000000}"/>
            </a:ext>
          </a:extLst>
        </xdr:cNvPr>
        <xdr:cNvSpPr txBox="1">
          <a:spLocks noChangeArrowheads="1"/>
        </xdr:cNvSpPr>
      </xdr:nvSpPr>
      <xdr:spPr bwMode="auto">
        <a:xfrm>
          <a:off x="13344525" y="2981325"/>
          <a:ext cx="76200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50</xdr:row>
      <xdr:rowOff>0</xdr:rowOff>
    </xdr:from>
    <xdr:ext cx="76200" cy="4440766"/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SpPr txBox="1">
          <a:spLocks noChangeArrowheads="1"/>
        </xdr:cNvSpPr>
      </xdr:nvSpPr>
      <xdr:spPr bwMode="auto">
        <a:xfrm>
          <a:off x="1828800" y="24126825"/>
          <a:ext cx="76200" cy="4440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50</xdr:row>
      <xdr:rowOff>0</xdr:rowOff>
    </xdr:from>
    <xdr:ext cx="76200" cy="4440766"/>
    <xdr:sp macro="" textlink="">
      <xdr:nvSpPr>
        <xdr:cNvPr id="3" name="Text Box 10">
          <a:extLst>
            <a:ext uri="{FF2B5EF4-FFF2-40B4-BE49-F238E27FC236}">
              <a16:creationId xmlns:a16="http://schemas.microsoft.com/office/drawing/2014/main" xmlns="" id="{00000000-0008-0000-0C00-000003000000}"/>
            </a:ext>
          </a:extLst>
        </xdr:cNvPr>
        <xdr:cNvSpPr txBox="1">
          <a:spLocks noChangeArrowheads="1"/>
        </xdr:cNvSpPr>
      </xdr:nvSpPr>
      <xdr:spPr bwMode="auto">
        <a:xfrm>
          <a:off x="1828800" y="24126825"/>
          <a:ext cx="76200" cy="4440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50</xdr:row>
      <xdr:rowOff>0</xdr:rowOff>
    </xdr:from>
    <xdr:ext cx="76200" cy="4440766"/>
    <xdr:sp macro="" textlink="">
      <xdr:nvSpPr>
        <xdr:cNvPr id="4" name="Text Box 11">
          <a:extLst>
            <a:ext uri="{FF2B5EF4-FFF2-40B4-BE49-F238E27FC236}">
              <a16:creationId xmlns:a16="http://schemas.microsoft.com/office/drawing/2014/main" xmlns="" id="{00000000-0008-0000-0C00-000004000000}"/>
            </a:ext>
          </a:extLst>
        </xdr:cNvPr>
        <xdr:cNvSpPr txBox="1">
          <a:spLocks noChangeArrowheads="1"/>
        </xdr:cNvSpPr>
      </xdr:nvSpPr>
      <xdr:spPr bwMode="auto">
        <a:xfrm>
          <a:off x="1828800" y="24126825"/>
          <a:ext cx="76200" cy="4440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50</xdr:row>
      <xdr:rowOff>0</xdr:rowOff>
    </xdr:from>
    <xdr:ext cx="76200" cy="4440766"/>
    <xdr:sp macro="" textlink="">
      <xdr:nvSpPr>
        <xdr:cNvPr id="5" name="Text Box 12">
          <a:extLst>
            <a:ext uri="{FF2B5EF4-FFF2-40B4-BE49-F238E27FC236}">
              <a16:creationId xmlns:a16="http://schemas.microsoft.com/office/drawing/2014/main" xmlns="" id="{00000000-0008-0000-0C00-000005000000}"/>
            </a:ext>
          </a:extLst>
        </xdr:cNvPr>
        <xdr:cNvSpPr txBox="1">
          <a:spLocks noChangeArrowheads="1"/>
        </xdr:cNvSpPr>
      </xdr:nvSpPr>
      <xdr:spPr bwMode="auto">
        <a:xfrm>
          <a:off x="1828800" y="24126825"/>
          <a:ext cx="76200" cy="4440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50</xdr:row>
      <xdr:rowOff>0</xdr:rowOff>
    </xdr:from>
    <xdr:ext cx="76200" cy="4440766"/>
    <xdr:sp macro="" textlink="">
      <xdr:nvSpPr>
        <xdr:cNvPr id="6" name="Text Box 13">
          <a:extLst>
            <a:ext uri="{FF2B5EF4-FFF2-40B4-BE49-F238E27FC236}">
              <a16:creationId xmlns:a16="http://schemas.microsoft.com/office/drawing/2014/main" xmlns="" id="{00000000-0008-0000-0C00-000006000000}"/>
            </a:ext>
          </a:extLst>
        </xdr:cNvPr>
        <xdr:cNvSpPr txBox="1">
          <a:spLocks noChangeArrowheads="1"/>
        </xdr:cNvSpPr>
      </xdr:nvSpPr>
      <xdr:spPr bwMode="auto">
        <a:xfrm>
          <a:off x="1828800" y="24126825"/>
          <a:ext cx="76200" cy="4440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50</xdr:row>
      <xdr:rowOff>0</xdr:rowOff>
    </xdr:from>
    <xdr:ext cx="76200" cy="4440766"/>
    <xdr:sp macro="" textlink="">
      <xdr:nvSpPr>
        <xdr:cNvPr id="7" name="Text Box 14">
          <a:extLst>
            <a:ext uri="{FF2B5EF4-FFF2-40B4-BE49-F238E27FC236}">
              <a16:creationId xmlns:a16="http://schemas.microsoft.com/office/drawing/2014/main" xmlns="" id="{00000000-0008-0000-0C00-000007000000}"/>
            </a:ext>
          </a:extLst>
        </xdr:cNvPr>
        <xdr:cNvSpPr txBox="1">
          <a:spLocks noChangeArrowheads="1"/>
        </xdr:cNvSpPr>
      </xdr:nvSpPr>
      <xdr:spPr bwMode="auto">
        <a:xfrm>
          <a:off x="1828800" y="24126825"/>
          <a:ext cx="76200" cy="4440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50</xdr:row>
      <xdr:rowOff>0</xdr:rowOff>
    </xdr:from>
    <xdr:ext cx="76200" cy="4440766"/>
    <xdr:sp macro="" textlink="">
      <xdr:nvSpPr>
        <xdr:cNvPr id="8" name="Text Box 15">
          <a:extLst>
            <a:ext uri="{FF2B5EF4-FFF2-40B4-BE49-F238E27FC236}">
              <a16:creationId xmlns:a16="http://schemas.microsoft.com/office/drawing/2014/main" xmlns="" id="{00000000-0008-0000-0C00-000008000000}"/>
            </a:ext>
          </a:extLst>
        </xdr:cNvPr>
        <xdr:cNvSpPr txBox="1">
          <a:spLocks noChangeArrowheads="1"/>
        </xdr:cNvSpPr>
      </xdr:nvSpPr>
      <xdr:spPr bwMode="auto">
        <a:xfrm>
          <a:off x="1828800" y="24126825"/>
          <a:ext cx="76200" cy="4440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50</xdr:row>
      <xdr:rowOff>0</xdr:rowOff>
    </xdr:from>
    <xdr:ext cx="76200" cy="4440766"/>
    <xdr:sp macro="" textlink="">
      <xdr:nvSpPr>
        <xdr:cNvPr id="9" name="Text Box 16">
          <a:extLst>
            <a:ext uri="{FF2B5EF4-FFF2-40B4-BE49-F238E27FC236}">
              <a16:creationId xmlns:a16="http://schemas.microsoft.com/office/drawing/2014/main" xmlns="" id="{00000000-0008-0000-0C00-000009000000}"/>
            </a:ext>
          </a:extLst>
        </xdr:cNvPr>
        <xdr:cNvSpPr txBox="1">
          <a:spLocks noChangeArrowheads="1"/>
        </xdr:cNvSpPr>
      </xdr:nvSpPr>
      <xdr:spPr bwMode="auto">
        <a:xfrm>
          <a:off x="1828800" y="24126825"/>
          <a:ext cx="76200" cy="4440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50</xdr:row>
      <xdr:rowOff>0</xdr:rowOff>
    </xdr:from>
    <xdr:ext cx="76200" cy="4440766"/>
    <xdr:sp macro="" textlink="">
      <xdr:nvSpPr>
        <xdr:cNvPr id="10" name="Text Box 17">
          <a:extLst>
            <a:ext uri="{FF2B5EF4-FFF2-40B4-BE49-F238E27FC236}">
              <a16:creationId xmlns:a16="http://schemas.microsoft.com/office/drawing/2014/main" xmlns="" id="{00000000-0008-0000-0C00-00000A000000}"/>
            </a:ext>
          </a:extLst>
        </xdr:cNvPr>
        <xdr:cNvSpPr txBox="1">
          <a:spLocks noChangeArrowheads="1"/>
        </xdr:cNvSpPr>
      </xdr:nvSpPr>
      <xdr:spPr bwMode="auto">
        <a:xfrm>
          <a:off x="1828800" y="24126825"/>
          <a:ext cx="76200" cy="4440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50</xdr:row>
      <xdr:rowOff>0</xdr:rowOff>
    </xdr:from>
    <xdr:ext cx="76200" cy="4440766"/>
    <xdr:sp macro="" textlink="">
      <xdr:nvSpPr>
        <xdr:cNvPr id="11" name="Text Box 18">
          <a:extLst>
            <a:ext uri="{FF2B5EF4-FFF2-40B4-BE49-F238E27FC236}">
              <a16:creationId xmlns:a16="http://schemas.microsoft.com/office/drawing/2014/main" xmlns="" id="{00000000-0008-0000-0C00-00000B000000}"/>
            </a:ext>
          </a:extLst>
        </xdr:cNvPr>
        <xdr:cNvSpPr txBox="1">
          <a:spLocks noChangeArrowheads="1"/>
        </xdr:cNvSpPr>
      </xdr:nvSpPr>
      <xdr:spPr bwMode="auto">
        <a:xfrm>
          <a:off x="1828800" y="24126825"/>
          <a:ext cx="76200" cy="4440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51</xdr:row>
      <xdr:rowOff>0</xdr:rowOff>
    </xdr:from>
    <xdr:ext cx="76200" cy="402167"/>
    <xdr:sp macro="" textlink="">
      <xdr:nvSpPr>
        <xdr:cNvPr id="12" name="Text Box 17">
          <a:extLst>
            <a:ext uri="{FF2B5EF4-FFF2-40B4-BE49-F238E27FC236}">
              <a16:creationId xmlns:a16="http://schemas.microsoft.com/office/drawing/2014/main" xmlns="" id="{00000000-0008-0000-0C00-00000C000000}"/>
            </a:ext>
          </a:extLst>
        </xdr:cNvPr>
        <xdr:cNvSpPr txBox="1">
          <a:spLocks noChangeArrowheads="1"/>
        </xdr:cNvSpPr>
      </xdr:nvSpPr>
      <xdr:spPr bwMode="auto">
        <a:xfrm>
          <a:off x="6724650" y="24936450"/>
          <a:ext cx="76200" cy="4021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51</xdr:row>
      <xdr:rowOff>0</xdr:rowOff>
    </xdr:from>
    <xdr:ext cx="76200" cy="402167"/>
    <xdr:sp macro="" textlink="">
      <xdr:nvSpPr>
        <xdr:cNvPr id="13" name="Text Box 17">
          <a:extLst>
            <a:ext uri="{FF2B5EF4-FFF2-40B4-BE49-F238E27FC236}">
              <a16:creationId xmlns:a16="http://schemas.microsoft.com/office/drawing/2014/main" xmlns="" id="{00000000-0008-0000-0C00-00000D000000}"/>
            </a:ext>
          </a:extLst>
        </xdr:cNvPr>
        <xdr:cNvSpPr txBox="1">
          <a:spLocks noChangeArrowheads="1"/>
        </xdr:cNvSpPr>
      </xdr:nvSpPr>
      <xdr:spPr bwMode="auto">
        <a:xfrm>
          <a:off x="6724650" y="24936450"/>
          <a:ext cx="76200" cy="4021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50</xdr:row>
      <xdr:rowOff>0</xdr:rowOff>
    </xdr:from>
    <xdr:ext cx="76200" cy="200026"/>
    <xdr:sp macro="" textlink="">
      <xdr:nvSpPr>
        <xdr:cNvPr id="15" name="Text Box 16">
          <a:extLst>
            <a:ext uri="{FF2B5EF4-FFF2-40B4-BE49-F238E27FC236}">
              <a16:creationId xmlns:a16="http://schemas.microsoft.com/office/drawing/2014/main" xmlns="" id="{00000000-0008-0000-0C00-00000F000000}"/>
            </a:ext>
          </a:extLst>
        </xdr:cNvPr>
        <xdr:cNvSpPr txBox="1">
          <a:spLocks noChangeArrowheads="1"/>
        </xdr:cNvSpPr>
      </xdr:nvSpPr>
      <xdr:spPr bwMode="auto">
        <a:xfrm>
          <a:off x="1828800" y="18688050"/>
          <a:ext cx="7620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50</xdr:row>
      <xdr:rowOff>0</xdr:rowOff>
    </xdr:from>
    <xdr:ext cx="76200" cy="200026"/>
    <xdr:sp macro="" textlink="">
      <xdr:nvSpPr>
        <xdr:cNvPr id="16" name="Text Box 17">
          <a:extLst>
            <a:ext uri="{FF2B5EF4-FFF2-40B4-BE49-F238E27FC236}">
              <a16:creationId xmlns:a16="http://schemas.microsoft.com/office/drawing/2014/main" xmlns="" id="{00000000-0008-0000-0C00-000010000000}"/>
            </a:ext>
          </a:extLst>
        </xdr:cNvPr>
        <xdr:cNvSpPr txBox="1">
          <a:spLocks noChangeArrowheads="1"/>
        </xdr:cNvSpPr>
      </xdr:nvSpPr>
      <xdr:spPr bwMode="auto">
        <a:xfrm>
          <a:off x="1828800" y="18688050"/>
          <a:ext cx="7620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50</xdr:row>
      <xdr:rowOff>0</xdr:rowOff>
    </xdr:from>
    <xdr:ext cx="76200" cy="200026"/>
    <xdr:sp macro="" textlink="">
      <xdr:nvSpPr>
        <xdr:cNvPr id="17" name="Text Box 18">
          <a:extLst>
            <a:ext uri="{FF2B5EF4-FFF2-40B4-BE49-F238E27FC236}">
              <a16:creationId xmlns:a16="http://schemas.microsoft.com/office/drawing/2014/main" xmlns="" id="{00000000-0008-0000-0C00-000011000000}"/>
            </a:ext>
          </a:extLst>
        </xdr:cNvPr>
        <xdr:cNvSpPr txBox="1">
          <a:spLocks noChangeArrowheads="1"/>
        </xdr:cNvSpPr>
      </xdr:nvSpPr>
      <xdr:spPr bwMode="auto">
        <a:xfrm>
          <a:off x="1828800" y="18688050"/>
          <a:ext cx="7620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50</xdr:row>
      <xdr:rowOff>0</xdr:rowOff>
    </xdr:from>
    <xdr:ext cx="76200" cy="200026"/>
    <xdr:sp macro="" textlink="">
      <xdr:nvSpPr>
        <xdr:cNvPr id="18" name="Text Box 19">
          <a:extLst>
            <a:ext uri="{FF2B5EF4-FFF2-40B4-BE49-F238E27FC236}">
              <a16:creationId xmlns:a16="http://schemas.microsoft.com/office/drawing/2014/main" xmlns="" id="{00000000-0008-0000-0C00-000012000000}"/>
            </a:ext>
          </a:extLst>
        </xdr:cNvPr>
        <xdr:cNvSpPr txBox="1">
          <a:spLocks noChangeArrowheads="1"/>
        </xdr:cNvSpPr>
      </xdr:nvSpPr>
      <xdr:spPr bwMode="auto">
        <a:xfrm>
          <a:off x="1828800" y="18688050"/>
          <a:ext cx="7620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50</xdr:row>
      <xdr:rowOff>0</xdr:rowOff>
    </xdr:from>
    <xdr:ext cx="76200" cy="200026"/>
    <xdr:sp macro="" textlink="">
      <xdr:nvSpPr>
        <xdr:cNvPr id="19" name="Text Box 20">
          <a:extLst>
            <a:ext uri="{FF2B5EF4-FFF2-40B4-BE49-F238E27FC236}">
              <a16:creationId xmlns:a16="http://schemas.microsoft.com/office/drawing/2014/main" xmlns="" id="{00000000-0008-0000-0C00-000013000000}"/>
            </a:ext>
          </a:extLst>
        </xdr:cNvPr>
        <xdr:cNvSpPr txBox="1">
          <a:spLocks noChangeArrowheads="1"/>
        </xdr:cNvSpPr>
      </xdr:nvSpPr>
      <xdr:spPr bwMode="auto">
        <a:xfrm>
          <a:off x="1828800" y="18688050"/>
          <a:ext cx="7620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50</xdr:row>
      <xdr:rowOff>0</xdr:rowOff>
    </xdr:from>
    <xdr:ext cx="76200" cy="200026"/>
    <xdr:sp macro="" textlink="">
      <xdr:nvSpPr>
        <xdr:cNvPr id="20" name="Text Box 21">
          <a:extLst>
            <a:ext uri="{FF2B5EF4-FFF2-40B4-BE49-F238E27FC236}">
              <a16:creationId xmlns:a16="http://schemas.microsoft.com/office/drawing/2014/main" xmlns="" id="{00000000-0008-0000-0C00-000014000000}"/>
            </a:ext>
          </a:extLst>
        </xdr:cNvPr>
        <xdr:cNvSpPr txBox="1">
          <a:spLocks noChangeArrowheads="1"/>
        </xdr:cNvSpPr>
      </xdr:nvSpPr>
      <xdr:spPr bwMode="auto">
        <a:xfrm>
          <a:off x="1828800" y="18688050"/>
          <a:ext cx="7620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50</xdr:row>
      <xdr:rowOff>0</xdr:rowOff>
    </xdr:from>
    <xdr:ext cx="76200" cy="200026"/>
    <xdr:sp macro="" textlink="">
      <xdr:nvSpPr>
        <xdr:cNvPr id="21" name="Text Box 22">
          <a:extLst>
            <a:ext uri="{FF2B5EF4-FFF2-40B4-BE49-F238E27FC236}">
              <a16:creationId xmlns:a16="http://schemas.microsoft.com/office/drawing/2014/main" xmlns="" id="{00000000-0008-0000-0C00-000015000000}"/>
            </a:ext>
          </a:extLst>
        </xdr:cNvPr>
        <xdr:cNvSpPr txBox="1">
          <a:spLocks noChangeArrowheads="1"/>
        </xdr:cNvSpPr>
      </xdr:nvSpPr>
      <xdr:spPr bwMode="auto">
        <a:xfrm>
          <a:off x="1828800" y="18688050"/>
          <a:ext cx="7620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50</xdr:row>
      <xdr:rowOff>0</xdr:rowOff>
    </xdr:from>
    <xdr:ext cx="76200" cy="200026"/>
    <xdr:sp macro="" textlink="">
      <xdr:nvSpPr>
        <xdr:cNvPr id="22" name="Text Box 23">
          <a:extLst>
            <a:ext uri="{FF2B5EF4-FFF2-40B4-BE49-F238E27FC236}">
              <a16:creationId xmlns:a16="http://schemas.microsoft.com/office/drawing/2014/main" xmlns="" id="{00000000-0008-0000-0C00-000016000000}"/>
            </a:ext>
          </a:extLst>
        </xdr:cNvPr>
        <xdr:cNvSpPr txBox="1">
          <a:spLocks noChangeArrowheads="1"/>
        </xdr:cNvSpPr>
      </xdr:nvSpPr>
      <xdr:spPr bwMode="auto">
        <a:xfrm>
          <a:off x="1828800" y="18688050"/>
          <a:ext cx="7620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50</xdr:row>
      <xdr:rowOff>0</xdr:rowOff>
    </xdr:from>
    <xdr:ext cx="76200" cy="228416"/>
    <xdr:sp macro="" textlink="">
      <xdr:nvSpPr>
        <xdr:cNvPr id="23" name="Text Box 24">
          <a:extLst>
            <a:ext uri="{FF2B5EF4-FFF2-40B4-BE49-F238E27FC236}">
              <a16:creationId xmlns:a16="http://schemas.microsoft.com/office/drawing/2014/main" xmlns="" id="{00000000-0008-0000-0C00-000017000000}"/>
            </a:ext>
          </a:extLst>
        </xdr:cNvPr>
        <xdr:cNvSpPr txBox="1">
          <a:spLocks noChangeArrowheads="1"/>
        </xdr:cNvSpPr>
      </xdr:nvSpPr>
      <xdr:spPr bwMode="auto">
        <a:xfrm>
          <a:off x="1828800" y="18783300"/>
          <a:ext cx="76200" cy="228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50</xdr:row>
      <xdr:rowOff>0</xdr:rowOff>
    </xdr:from>
    <xdr:ext cx="76200" cy="228416"/>
    <xdr:sp macro="" textlink="">
      <xdr:nvSpPr>
        <xdr:cNvPr id="24" name="Text Box 26">
          <a:extLst>
            <a:ext uri="{FF2B5EF4-FFF2-40B4-BE49-F238E27FC236}">
              <a16:creationId xmlns:a16="http://schemas.microsoft.com/office/drawing/2014/main" xmlns="" id="{00000000-0008-0000-0C00-000018000000}"/>
            </a:ext>
          </a:extLst>
        </xdr:cNvPr>
        <xdr:cNvSpPr txBox="1">
          <a:spLocks noChangeArrowheads="1"/>
        </xdr:cNvSpPr>
      </xdr:nvSpPr>
      <xdr:spPr bwMode="auto">
        <a:xfrm>
          <a:off x="1828800" y="18783300"/>
          <a:ext cx="76200" cy="228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50</xdr:row>
      <xdr:rowOff>0</xdr:rowOff>
    </xdr:from>
    <xdr:ext cx="76200" cy="228416"/>
    <xdr:sp macro="" textlink="">
      <xdr:nvSpPr>
        <xdr:cNvPr id="25" name="Text Box 27">
          <a:extLst>
            <a:ext uri="{FF2B5EF4-FFF2-40B4-BE49-F238E27FC236}">
              <a16:creationId xmlns:a16="http://schemas.microsoft.com/office/drawing/2014/main" xmlns="" id="{00000000-0008-0000-0C00-000019000000}"/>
            </a:ext>
          </a:extLst>
        </xdr:cNvPr>
        <xdr:cNvSpPr txBox="1">
          <a:spLocks noChangeArrowheads="1"/>
        </xdr:cNvSpPr>
      </xdr:nvSpPr>
      <xdr:spPr bwMode="auto">
        <a:xfrm>
          <a:off x="1828800" y="18783300"/>
          <a:ext cx="76200" cy="228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50</xdr:row>
      <xdr:rowOff>0</xdr:rowOff>
    </xdr:from>
    <xdr:ext cx="76200" cy="228416"/>
    <xdr:sp macro="" textlink="">
      <xdr:nvSpPr>
        <xdr:cNvPr id="26" name="Text Box 28">
          <a:extLst>
            <a:ext uri="{FF2B5EF4-FFF2-40B4-BE49-F238E27FC236}">
              <a16:creationId xmlns:a16="http://schemas.microsoft.com/office/drawing/2014/main" xmlns="" id="{00000000-0008-0000-0C00-00001A000000}"/>
            </a:ext>
          </a:extLst>
        </xdr:cNvPr>
        <xdr:cNvSpPr txBox="1">
          <a:spLocks noChangeArrowheads="1"/>
        </xdr:cNvSpPr>
      </xdr:nvSpPr>
      <xdr:spPr bwMode="auto">
        <a:xfrm>
          <a:off x="1828800" y="18783300"/>
          <a:ext cx="76200" cy="228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50</xdr:row>
      <xdr:rowOff>0</xdr:rowOff>
    </xdr:from>
    <xdr:ext cx="76200" cy="228416"/>
    <xdr:sp macro="" textlink="">
      <xdr:nvSpPr>
        <xdr:cNvPr id="27" name="Text Box 29">
          <a:extLst>
            <a:ext uri="{FF2B5EF4-FFF2-40B4-BE49-F238E27FC236}">
              <a16:creationId xmlns:a16="http://schemas.microsoft.com/office/drawing/2014/main" xmlns="" id="{00000000-0008-0000-0C00-00001B000000}"/>
            </a:ext>
          </a:extLst>
        </xdr:cNvPr>
        <xdr:cNvSpPr txBox="1">
          <a:spLocks noChangeArrowheads="1"/>
        </xdr:cNvSpPr>
      </xdr:nvSpPr>
      <xdr:spPr bwMode="auto">
        <a:xfrm>
          <a:off x="1828800" y="18783300"/>
          <a:ext cx="76200" cy="228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50</xdr:row>
      <xdr:rowOff>0</xdr:rowOff>
    </xdr:from>
    <xdr:ext cx="76200" cy="228416"/>
    <xdr:sp macro="" textlink="">
      <xdr:nvSpPr>
        <xdr:cNvPr id="28" name="Text Box 30">
          <a:extLst>
            <a:ext uri="{FF2B5EF4-FFF2-40B4-BE49-F238E27FC236}">
              <a16:creationId xmlns:a16="http://schemas.microsoft.com/office/drawing/2014/main" xmlns="" id="{00000000-0008-0000-0C00-00001C000000}"/>
            </a:ext>
          </a:extLst>
        </xdr:cNvPr>
        <xdr:cNvSpPr txBox="1">
          <a:spLocks noChangeArrowheads="1"/>
        </xdr:cNvSpPr>
      </xdr:nvSpPr>
      <xdr:spPr bwMode="auto">
        <a:xfrm>
          <a:off x="1828800" y="18783300"/>
          <a:ext cx="76200" cy="228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50</xdr:row>
      <xdr:rowOff>0</xdr:rowOff>
    </xdr:from>
    <xdr:ext cx="76200" cy="228416"/>
    <xdr:sp macro="" textlink="">
      <xdr:nvSpPr>
        <xdr:cNvPr id="29" name="Text Box 31">
          <a:extLst>
            <a:ext uri="{FF2B5EF4-FFF2-40B4-BE49-F238E27FC236}">
              <a16:creationId xmlns:a16="http://schemas.microsoft.com/office/drawing/2014/main" xmlns="" id="{00000000-0008-0000-0C00-00001D000000}"/>
            </a:ext>
          </a:extLst>
        </xdr:cNvPr>
        <xdr:cNvSpPr txBox="1">
          <a:spLocks noChangeArrowheads="1"/>
        </xdr:cNvSpPr>
      </xdr:nvSpPr>
      <xdr:spPr bwMode="auto">
        <a:xfrm>
          <a:off x="1828800" y="18783300"/>
          <a:ext cx="76200" cy="228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50</xdr:row>
      <xdr:rowOff>0</xdr:rowOff>
    </xdr:from>
    <xdr:ext cx="76200" cy="228416"/>
    <xdr:sp macro="" textlink="">
      <xdr:nvSpPr>
        <xdr:cNvPr id="30" name="Text Box 32">
          <a:extLst>
            <a:ext uri="{FF2B5EF4-FFF2-40B4-BE49-F238E27FC236}">
              <a16:creationId xmlns:a16="http://schemas.microsoft.com/office/drawing/2014/main" xmlns="" id="{00000000-0008-0000-0C00-00001E000000}"/>
            </a:ext>
          </a:extLst>
        </xdr:cNvPr>
        <xdr:cNvSpPr txBox="1">
          <a:spLocks noChangeArrowheads="1"/>
        </xdr:cNvSpPr>
      </xdr:nvSpPr>
      <xdr:spPr bwMode="auto">
        <a:xfrm>
          <a:off x="1828800" y="18783300"/>
          <a:ext cx="76200" cy="228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50</xdr:row>
      <xdr:rowOff>0</xdr:rowOff>
    </xdr:from>
    <xdr:ext cx="76200" cy="228416"/>
    <xdr:sp macro="" textlink="">
      <xdr:nvSpPr>
        <xdr:cNvPr id="31" name="Text Box 33">
          <a:extLst>
            <a:ext uri="{FF2B5EF4-FFF2-40B4-BE49-F238E27FC236}">
              <a16:creationId xmlns:a16="http://schemas.microsoft.com/office/drawing/2014/main" xmlns="" id="{00000000-0008-0000-0C00-00001F000000}"/>
            </a:ext>
          </a:extLst>
        </xdr:cNvPr>
        <xdr:cNvSpPr txBox="1">
          <a:spLocks noChangeArrowheads="1"/>
        </xdr:cNvSpPr>
      </xdr:nvSpPr>
      <xdr:spPr bwMode="auto">
        <a:xfrm>
          <a:off x="1828800" y="18783300"/>
          <a:ext cx="76200" cy="228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50</xdr:row>
      <xdr:rowOff>0</xdr:rowOff>
    </xdr:from>
    <xdr:ext cx="76200" cy="228416"/>
    <xdr:sp macro="" textlink="">
      <xdr:nvSpPr>
        <xdr:cNvPr id="32" name="Text Box 34">
          <a:extLst>
            <a:ext uri="{FF2B5EF4-FFF2-40B4-BE49-F238E27FC236}">
              <a16:creationId xmlns:a16="http://schemas.microsoft.com/office/drawing/2014/main" xmlns="" id="{00000000-0008-0000-0C00-000020000000}"/>
            </a:ext>
          </a:extLst>
        </xdr:cNvPr>
        <xdr:cNvSpPr txBox="1">
          <a:spLocks noChangeArrowheads="1"/>
        </xdr:cNvSpPr>
      </xdr:nvSpPr>
      <xdr:spPr bwMode="auto">
        <a:xfrm>
          <a:off x="1828800" y="18783300"/>
          <a:ext cx="76200" cy="228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50</xdr:row>
      <xdr:rowOff>0</xdr:rowOff>
    </xdr:from>
    <xdr:ext cx="76200" cy="228416"/>
    <xdr:sp macro="" textlink="">
      <xdr:nvSpPr>
        <xdr:cNvPr id="33" name="Text Box 35">
          <a:extLst>
            <a:ext uri="{FF2B5EF4-FFF2-40B4-BE49-F238E27FC236}">
              <a16:creationId xmlns:a16="http://schemas.microsoft.com/office/drawing/2014/main" xmlns="" id="{00000000-0008-0000-0C00-000021000000}"/>
            </a:ext>
          </a:extLst>
        </xdr:cNvPr>
        <xdr:cNvSpPr txBox="1">
          <a:spLocks noChangeArrowheads="1"/>
        </xdr:cNvSpPr>
      </xdr:nvSpPr>
      <xdr:spPr bwMode="auto">
        <a:xfrm>
          <a:off x="1828800" y="18783300"/>
          <a:ext cx="76200" cy="228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50</xdr:row>
      <xdr:rowOff>0</xdr:rowOff>
    </xdr:from>
    <xdr:ext cx="76200" cy="228416"/>
    <xdr:sp macro="" textlink="">
      <xdr:nvSpPr>
        <xdr:cNvPr id="34" name="Text Box 36">
          <a:extLst>
            <a:ext uri="{FF2B5EF4-FFF2-40B4-BE49-F238E27FC236}">
              <a16:creationId xmlns:a16="http://schemas.microsoft.com/office/drawing/2014/main" xmlns="" id="{00000000-0008-0000-0C00-000022000000}"/>
            </a:ext>
          </a:extLst>
        </xdr:cNvPr>
        <xdr:cNvSpPr txBox="1">
          <a:spLocks noChangeArrowheads="1"/>
        </xdr:cNvSpPr>
      </xdr:nvSpPr>
      <xdr:spPr bwMode="auto">
        <a:xfrm>
          <a:off x="1828800" y="18783300"/>
          <a:ext cx="76200" cy="228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50</xdr:row>
      <xdr:rowOff>0</xdr:rowOff>
    </xdr:from>
    <xdr:ext cx="76200" cy="228416"/>
    <xdr:sp macro="" textlink="">
      <xdr:nvSpPr>
        <xdr:cNvPr id="35" name="Text Box 37">
          <a:extLst>
            <a:ext uri="{FF2B5EF4-FFF2-40B4-BE49-F238E27FC236}">
              <a16:creationId xmlns:a16="http://schemas.microsoft.com/office/drawing/2014/main" xmlns="" id="{00000000-0008-0000-0C00-000023000000}"/>
            </a:ext>
          </a:extLst>
        </xdr:cNvPr>
        <xdr:cNvSpPr txBox="1">
          <a:spLocks noChangeArrowheads="1"/>
        </xdr:cNvSpPr>
      </xdr:nvSpPr>
      <xdr:spPr bwMode="auto">
        <a:xfrm>
          <a:off x="1828800" y="18783300"/>
          <a:ext cx="76200" cy="228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50</xdr:row>
      <xdr:rowOff>0</xdr:rowOff>
    </xdr:from>
    <xdr:ext cx="76200" cy="228416"/>
    <xdr:sp macro="" textlink="">
      <xdr:nvSpPr>
        <xdr:cNvPr id="36" name="Text Box 38">
          <a:extLst>
            <a:ext uri="{FF2B5EF4-FFF2-40B4-BE49-F238E27FC236}">
              <a16:creationId xmlns:a16="http://schemas.microsoft.com/office/drawing/2014/main" xmlns="" id="{00000000-0008-0000-0C00-000024000000}"/>
            </a:ext>
          </a:extLst>
        </xdr:cNvPr>
        <xdr:cNvSpPr txBox="1">
          <a:spLocks noChangeArrowheads="1"/>
        </xdr:cNvSpPr>
      </xdr:nvSpPr>
      <xdr:spPr bwMode="auto">
        <a:xfrm>
          <a:off x="1828800" y="18783300"/>
          <a:ext cx="76200" cy="228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50</xdr:row>
      <xdr:rowOff>0</xdr:rowOff>
    </xdr:from>
    <xdr:ext cx="76200" cy="228416"/>
    <xdr:sp macro="" textlink="">
      <xdr:nvSpPr>
        <xdr:cNvPr id="37" name="Text Box 39">
          <a:extLst>
            <a:ext uri="{FF2B5EF4-FFF2-40B4-BE49-F238E27FC236}">
              <a16:creationId xmlns:a16="http://schemas.microsoft.com/office/drawing/2014/main" xmlns="" id="{00000000-0008-0000-0C00-000025000000}"/>
            </a:ext>
          </a:extLst>
        </xdr:cNvPr>
        <xdr:cNvSpPr txBox="1">
          <a:spLocks noChangeArrowheads="1"/>
        </xdr:cNvSpPr>
      </xdr:nvSpPr>
      <xdr:spPr bwMode="auto">
        <a:xfrm>
          <a:off x="1828800" y="18783300"/>
          <a:ext cx="76200" cy="228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50</xdr:row>
      <xdr:rowOff>0</xdr:rowOff>
    </xdr:from>
    <xdr:ext cx="76200" cy="228416"/>
    <xdr:sp macro="" textlink="">
      <xdr:nvSpPr>
        <xdr:cNvPr id="38" name="Text Box 40">
          <a:extLst>
            <a:ext uri="{FF2B5EF4-FFF2-40B4-BE49-F238E27FC236}">
              <a16:creationId xmlns:a16="http://schemas.microsoft.com/office/drawing/2014/main" xmlns="" id="{00000000-0008-0000-0C00-000026000000}"/>
            </a:ext>
          </a:extLst>
        </xdr:cNvPr>
        <xdr:cNvSpPr txBox="1">
          <a:spLocks noChangeArrowheads="1"/>
        </xdr:cNvSpPr>
      </xdr:nvSpPr>
      <xdr:spPr bwMode="auto">
        <a:xfrm>
          <a:off x="1828800" y="18783300"/>
          <a:ext cx="76200" cy="228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50</xdr:row>
      <xdr:rowOff>0</xdr:rowOff>
    </xdr:from>
    <xdr:ext cx="76200" cy="228416"/>
    <xdr:sp macro="" textlink="">
      <xdr:nvSpPr>
        <xdr:cNvPr id="39" name="Text Box 41">
          <a:extLst>
            <a:ext uri="{FF2B5EF4-FFF2-40B4-BE49-F238E27FC236}">
              <a16:creationId xmlns:a16="http://schemas.microsoft.com/office/drawing/2014/main" xmlns="" id="{00000000-0008-0000-0C00-000027000000}"/>
            </a:ext>
          </a:extLst>
        </xdr:cNvPr>
        <xdr:cNvSpPr txBox="1">
          <a:spLocks noChangeArrowheads="1"/>
        </xdr:cNvSpPr>
      </xdr:nvSpPr>
      <xdr:spPr bwMode="auto">
        <a:xfrm>
          <a:off x="1828800" y="18783300"/>
          <a:ext cx="76200" cy="228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50</xdr:row>
      <xdr:rowOff>0</xdr:rowOff>
    </xdr:from>
    <xdr:ext cx="76200" cy="228416"/>
    <xdr:sp macro="" textlink="">
      <xdr:nvSpPr>
        <xdr:cNvPr id="40" name="Text Box 42">
          <a:extLst>
            <a:ext uri="{FF2B5EF4-FFF2-40B4-BE49-F238E27FC236}">
              <a16:creationId xmlns:a16="http://schemas.microsoft.com/office/drawing/2014/main" xmlns="" id="{00000000-0008-0000-0C00-000028000000}"/>
            </a:ext>
          </a:extLst>
        </xdr:cNvPr>
        <xdr:cNvSpPr txBox="1">
          <a:spLocks noChangeArrowheads="1"/>
        </xdr:cNvSpPr>
      </xdr:nvSpPr>
      <xdr:spPr bwMode="auto">
        <a:xfrm>
          <a:off x="1828800" y="18783300"/>
          <a:ext cx="76200" cy="228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50</xdr:row>
      <xdr:rowOff>0</xdr:rowOff>
    </xdr:from>
    <xdr:ext cx="76200" cy="228416"/>
    <xdr:sp macro="" textlink="">
      <xdr:nvSpPr>
        <xdr:cNvPr id="41" name="Text Box 43">
          <a:extLst>
            <a:ext uri="{FF2B5EF4-FFF2-40B4-BE49-F238E27FC236}">
              <a16:creationId xmlns:a16="http://schemas.microsoft.com/office/drawing/2014/main" xmlns="" id="{00000000-0008-0000-0C00-000029000000}"/>
            </a:ext>
          </a:extLst>
        </xdr:cNvPr>
        <xdr:cNvSpPr txBox="1">
          <a:spLocks noChangeArrowheads="1"/>
        </xdr:cNvSpPr>
      </xdr:nvSpPr>
      <xdr:spPr bwMode="auto">
        <a:xfrm>
          <a:off x="1828800" y="18783300"/>
          <a:ext cx="76200" cy="228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50</xdr:row>
      <xdr:rowOff>0</xdr:rowOff>
    </xdr:from>
    <xdr:ext cx="76200" cy="228416"/>
    <xdr:sp macro="" textlink="">
      <xdr:nvSpPr>
        <xdr:cNvPr id="42" name="Text Box 44">
          <a:extLst>
            <a:ext uri="{FF2B5EF4-FFF2-40B4-BE49-F238E27FC236}">
              <a16:creationId xmlns:a16="http://schemas.microsoft.com/office/drawing/2014/main" xmlns="" id="{00000000-0008-0000-0C00-00002A000000}"/>
            </a:ext>
          </a:extLst>
        </xdr:cNvPr>
        <xdr:cNvSpPr txBox="1">
          <a:spLocks noChangeArrowheads="1"/>
        </xdr:cNvSpPr>
      </xdr:nvSpPr>
      <xdr:spPr bwMode="auto">
        <a:xfrm>
          <a:off x="1828800" y="18783300"/>
          <a:ext cx="76200" cy="228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50</xdr:row>
      <xdr:rowOff>0</xdr:rowOff>
    </xdr:from>
    <xdr:ext cx="76200" cy="228416"/>
    <xdr:sp macro="" textlink="">
      <xdr:nvSpPr>
        <xdr:cNvPr id="43" name="Text Box 45">
          <a:extLst>
            <a:ext uri="{FF2B5EF4-FFF2-40B4-BE49-F238E27FC236}">
              <a16:creationId xmlns:a16="http://schemas.microsoft.com/office/drawing/2014/main" xmlns="" id="{00000000-0008-0000-0C00-00002B000000}"/>
            </a:ext>
          </a:extLst>
        </xdr:cNvPr>
        <xdr:cNvSpPr txBox="1">
          <a:spLocks noChangeArrowheads="1"/>
        </xdr:cNvSpPr>
      </xdr:nvSpPr>
      <xdr:spPr bwMode="auto">
        <a:xfrm>
          <a:off x="1828800" y="18783300"/>
          <a:ext cx="76200" cy="228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50</xdr:row>
      <xdr:rowOff>0</xdr:rowOff>
    </xdr:from>
    <xdr:ext cx="76200" cy="228416"/>
    <xdr:sp macro="" textlink="">
      <xdr:nvSpPr>
        <xdr:cNvPr id="44" name="Text Box 46">
          <a:extLst>
            <a:ext uri="{FF2B5EF4-FFF2-40B4-BE49-F238E27FC236}">
              <a16:creationId xmlns:a16="http://schemas.microsoft.com/office/drawing/2014/main" xmlns="" id="{00000000-0008-0000-0C00-00002C000000}"/>
            </a:ext>
          </a:extLst>
        </xdr:cNvPr>
        <xdr:cNvSpPr txBox="1">
          <a:spLocks noChangeArrowheads="1"/>
        </xdr:cNvSpPr>
      </xdr:nvSpPr>
      <xdr:spPr bwMode="auto">
        <a:xfrm>
          <a:off x="1828800" y="18783300"/>
          <a:ext cx="76200" cy="228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50</xdr:row>
      <xdr:rowOff>0</xdr:rowOff>
    </xdr:from>
    <xdr:ext cx="76200" cy="228416"/>
    <xdr:sp macro="" textlink="">
      <xdr:nvSpPr>
        <xdr:cNvPr id="45" name="Text Box 47">
          <a:extLst>
            <a:ext uri="{FF2B5EF4-FFF2-40B4-BE49-F238E27FC236}">
              <a16:creationId xmlns:a16="http://schemas.microsoft.com/office/drawing/2014/main" xmlns="" id="{00000000-0008-0000-0C00-00002D000000}"/>
            </a:ext>
          </a:extLst>
        </xdr:cNvPr>
        <xdr:cNvSpPr txBox="1">
          <a:spLocks noChangeArrowheads="1"/>
        </xdr:cNvSpPr>
      </xdr:nvSpPr>
      <xdr:spPr bwMode="auto">
        <a:xfrm>
          <a:off x="1828800" y="18783300"/>
          <a:ext cx="76200" cy="228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50</xdr:row>
      <xdr:rowOff>0</xdr:rowOff>
    </xdr:from>
    <xdr:ext cx="76200" cy="228416"/>
    <xdr:sp macro="" textlink="">
      <xdr:nvSpPr>
        <xdr:cNvPr id="46" name="Text Box 48">
          <a:extLst>
            <a:ext uri="{FF2B5EF4-FFF2-40B4-BE49-F238E27FC236}">
              <a16:creationId xmlns:a16="http://schemas.microsoft.com/office/drawing/2014/main" xmlns="" id="{00000000-0008-0000-0C00-00002E000000}"/>
            </a:ext>
          </a:extLst>
        </xdr:cNvPr>
        <xdr:cNvSpPr txBox="1">
          <a:spLocks noChangeArrowheads="1"/>
        </xdr:cNvSpPr>
      </xdr:nvSpPr>
      <xdr:spPr bwMode="auto">
        <a:xfrm>
          <a:off x="1828800" y="18783300"/>
          <a:ext cx="76200" cy="228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50</xdr:row>
      <xdr:rowOff>0</xdr:rowOff>
    </xdr:from>
    <xdr:ext cx="76200" cy="228416"/>
    <xdr:sp macro="" textlink="">
      <xdr:nvSpPr>
        <xdr:cNvPr id="47" name="Text Box 49">
          <a:extLst>
            <a:ext uri="{FF2B5EF4-FFF2-40B4-BE49-F238E27FC236}">
              <a16:creationId xmlns:a16="http://schemas.microsoft.com/office/drawing/2014/main" xmlns="" id="{00000000-0008-0000-0C00-00002F000000}"/>
            </a:ext>
          </a:extLst>
        </xdr:cNvPr>
        <xdr:cNvSpPr txBox="1">
          <a:spLocks noChangeArrowheads="1"/>
        </xdr:cNvSpPr>
      </xdr:nvSpPr>
      <xdr:spPr bwMode="auto">
        <a:xfrm>
          <a:off x="1828800" y="18783300"/>
          <a:ext cx="76200" cy="228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50</xdr:row>
      <xdr:rowOff>0</xdr:rowOff>
    </xdr:from>
    <xdr:ext cx="76200" cy="228416"/>
    <xdr:sp macro="" textlink="">
      <xdr:nvSpPr>
        <xdr:cNvPr id="48" name="Text Box 50">
          <a:extLst>
            <a:ext uri="{FF2B5EF4-FFF2-40B4-BE49-F238E27FC236}">
              <a16:creationId xmlns:a16="http://schemas.microsoft.com/office/drawing/2014/main" xmlns="" id="{00000000-0008-0000-0C00-000030000000}"/>
            </a:ext>
          </a:extLst>
        </xdr:cNvPr>
        <xdr:cNvSpPr txBox="1">
          <a:spLocks noChangeArrowheads="1"/>
        </xdr:cNvSpPr>
      </xdr:nvSpPr>
      <xdr:spPr bwMode="auto">
        <a:xfrm>
          <a:off x="1828800" y="18783300"/>
          <a:ext cx="76200" cy="228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50</xdr:row>
      <xdr:rowOff>0</xdr:rowOff>
    </xdr:from>
    <xdr:ext cx="76200" cy="228416"/>
    <xdr:sp macro="" textlink="">
      <xdr:nvSpPr>
        <xdr:cNvPr id="49" name="Text Box 51">
          <a:extLst>
            <a:ext uri="{FF2B5EF4-FFF2-40B4-BE49-F238E27FC236}">
              <a16:creationId xmlns:a16="http://schemas.microsoft.com/office/drawing/2014/main" xmlns="" id="{00000000-0008-0000-0C00-000031000000}"/>
            </a:ext>
          </a:extLst>
        </xdr:cNvPr>
        <xdr:cNvSpPr txBox="1">
          <a:spLocks noChangeArrowheads="1"/>
        </xdr:cNvSpPr>
      </xdr:nvSpPr>
      <xdr:spPr bwMode="auto">
        <a:xfrm>
          <a:off x="1828800" y="18783300"/>
          <a:ext cx="76200" cy="228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50</xdr:row>
      <xdr:rowOff>0</xdr:rowOff>
    </xdr:from>
    <xdr:ext cx="76200" cy="228416"/>
    <xdr:sp macro="" textlink="">
      <xdr:nvSpPr>
        <xdr:cNvPr id="50" name="Text Box 52">
          <a:extLst>
            <a:ext uri="{FF2B5EF4-FFF2-40B4-BE49-F238E27FC236}">
              <a16:creationId xmlns:a16="http://schemas.microsoft.com/office/drawing/2014/main" xmlns="" id="{00000000-0008-0000-0C00-000032000000}"/>
            </a:ext>
          </a:extLst>
        </xdr:cNvPr>
        <xdr:cNvSpPr txBox="1">
          <a:spLocks noChangeArrowheads="1"/>
        </xdr:cNvSpPr>
      </xdr:nvSpPr>
      <xdr:spPr bwMode="auto">
        <a:xfrm>
          <a:off x="1828800" y="18783300"/>
          <a:ext cx="76200" cy="228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50</xdr:row>
      <xdr:rowOff>0</xdr:rowOff>
    </xdr:from>
    <xdr:ext cx="76200" cy="228416"/>
    <xdr:sp macro="" textlink="">
      <xdr:nvSpPr>
        <xdr:cNvPr id="51" name="Text Box 53">
          <a:extLst>
            <a:ext uri="{FF2B5EF4-FFF2-40B4-BE49-F238E27FC236}">
              <a16:creationId xmlns:a16="http://schemas.microsoft.com/office/drawing/2014/main" xmlns="" id="{00000000-0008-0000-0C00-000033000000}"/>
            </a:ext>
          </a:extLst>
        </xdr:cNvPr>
        <xdr:cNvSpPr txBox="1">
          <a:spLocks noChangeArrowheads="1"/>
        </xdr:cNvSpPr>
      </xdr:nvSpPr>
      <xdr:spPr bwMode="auto">
        <a:xfrm>
          <a:off x="1828800" y="18783300"/>
          <a:ext cx="76200" cy="228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50</xdr:row>
      <xdr:rowOff>0</xdr:rowOff>
    </xdr:from>
    <xdr:ext cx="76200" cy="228416"/>
    <xdr:sp macro="" textlink="">
      <xdr:nvSpPr>
        <xdr:cNvPr id="52" name="Text Box 54">
          <a:extLst>
            <a:ext uri="{FF2B5EF4-FFF2-40B4-BE49-F238E27FC236}">
              <a16:creationId xmlns:a16="http://schemas.microsoft.com/office/drawing/2014/main" xmlns="" id="{00000000-0008-0000-0C00-000034000000}"/>
            </a:ext>
          </a:extLst>
        </xdr:cNvPr>
        <xdr:cNvSpPr txBox="1">
          <a:spLocks noChangeArrowheads="1"/>
        </xdr:cNvSpPr>
      </xdr:nvSpPr>
      <xdr:spPr bwMode="auto">
        <a:xfrm>
          <a:off x="1828800" y="18783300"/>
          <a:ext cx="76200" cy="228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50</xdr:row>
      <xdr:rowOff>0</xdr:rowOff>
    </xdr:from>
    <xdr:ext cx="76200" cy="228416"/>
    <xdr:sp macro="" textlink="">
      <xdr:nvSpPr>
        <xdr:cNvPr id="53" name="Text Box 55">
          <a:extLst>
            <a:ext uri="{FF2B5EF4-FFF2-40B4-BE49-F238E27FC236}">
              <a16:creationId xmlns:a16="http://schemas.microsoft.com/office/drawing/2014/main" xmlns="" id="{00000000-0008-0000-0C00-000035000000}"/>
            </a:ext>
          </a:extLst>
        </xdr:cNvPr>
        <xdr:cNvSpPr txBox="1">
          <a:spLocks noChangeArrowheads="1"/>
        </xdr:cNvSpPr>
      </xdr:nvSpPr>
      <xdr:spPr bwMode="auto">
        <a:xfrm>
          <a:off x="1828800" y="18783300"/>
          <a:ext cx="76200" cy="228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50</xdr:row>
      <xdr:rowOff>0</xdr:rowOff>
    </xdr:from>
    <xdr:ext cx="76200" cy="228416"/>
    <xdr:sp macro="" textlink="">
      <xdr:nvSpPr>
        <xdr:cNvPr id="54" name="Text Box 56">
          <a:extLst>
            <a:ext uri="{FF2B5EF4-FFF2-40B4-BE49-F238E27FC236}">
              <a16:creationId xmlns:a16="http://schemas.microsoft.com/office/drawing/2014/main" xmlns="" id="{00000000-0008-0000-0C00-000036000000}"/>
            </a:ext>
          </a:extLst>
        </xdr:cNvPr>
        <xdr:cNvSpPr txBox="1">
          <a:spLocks noChangeArrowheads="1"/>
        </xdr:cNvSpPr>
      </xdr:nvSpPr>
      <xdr:spPr bwMode="auto">
        <a:xfrm>
          <a:off x="1828800" y="18783300"/>
          <a:ext cx="76200" cy="228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50</xdr:row>
      <xdr:rowOff>0</xdr:rowOff>
    </xdr:from>
    <xdr:ext cx="76200" cy="228416"/>
    <xdr:sp macro="" textlink="">
      <xdr:nvSpPr>
        <xdr:cNvPr id="55" name="Text Box 57">
          <a:extLst>
            <a:ext uri="{FF2B5EF4-FFF2-40B4-BE49-F238E27FC236}">
              <a16:creationId xmlns:a16="http://schemas.microsoft.com/office/drawing/2014/main" xmlns="" id="{00000000-0008-0000-0C00-000037000000}"/>
            </a:ext>
          </a:extLst>
        </xdr:cNvPr>
        <xdr:cNvSpPr txBox="1">
          <a:spLocks noChangeArrowheads="1"/>
        </xdr:cNvSpPr>
      </xdr:nvSpPr>
      <xdr:spPr bwMode="auto">
        <a:xfrm>
          <a:off x="1828800" y="18783300"/>
          <a:ext cx="76200" cy="228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50</xdr:row>
      <xdr:rowOff>0</xdr:rowOff>
    </xdr:from>
    <xdr:ext cx="76200" cy="228416"/>
    <xdr:sp macro="" textlink="">
      <xdr:nvSpPr>
        <xdr:cNvPr id="56" name="Text Box 58">
          <a:extLst>
            <a:ext uri="{FF2B5EF4-FFF2-40B4-BE49-F238E27FC236}">
              <a16:creationId xmlns:a16="http://schemas.microsoft.com/office/drawing/2014/main" xmlns="" id="{00000000-0008-0000-0C00-000038000000}"/>
            </a:ext>
          </a:extLst>
        </xdr:cNvPr>
        <xdr:cNvSpPr txBox="1">
          <a:spLocks noChangeArrowheads="1"/>
        </xdr:cNvSpPr>
      </xdr:nvSpPr>
      <xdr:spPr bwMode="auto">
        <a:xfrm>
          <a:off x="1828800" y="18783300"/>
          <a:ext cx="76200" cy="228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50</xdr:row>
      <xdr:rowOff>0</xdr:rowOff>
    </xdr:from>
    <xdr:ext cx="76200" cy="228416"/>
    <xdr:sp macro="" textlink="">
      <xdr:nvSpPr>
        <xdr:cNvPr id="57" name="Text Box 59">
          <a:extLst>
            <a:ext uri="{FF2B5EF4-FFF2-40B4-BE49-F238E27FC236}">
              <a16:creationId xmlns:a16="http://schemas.microsoft.com/office/drawing/2014/main" xmlns="" id="{00000000-0008-0000-0C00-000039000000}"/>
            </a:ext>
          </a:extLst>
        </xdr:cNvPr>
        <xdr:cNvSpPr txBox="1">
          <a:spLocks noChangeArrowheads="1"/>
        </xdr:cNvSpPr>
      </xdr:nvSpPr>
      <xdr:spPr bwMode="auto">
        <a:xfrm>
          <a:off x="1828800" y="18783300"/>
          <a:ext cx="76200" cy="228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50</xdr:row>
      <xdr:rowOff>0</xdr:rowOff>
    </xdr:from>
    <xdr:ext cx="76200" cy="228416"/>
    <xdr:sp macro="" textlink="">
      <xdr:nvSpPr>
        <xdr:cNvPr id="58" name="Text Box 60">
          <a:extLst>
            <a:ext uri="{FF2B5EF4-FFF2-40B4-BE49-F238E27FC236}">
              <a16:creationId xmlns:a16="http://schemas.microsoft.com/office/drawing/2014/main" xmlns="" id="{00000000-0008-0000-0C00-00003A000000}"/>
            </a:ext>
          </a:extLst>
        </xdr:cNvPr>
        <xdr:cNvSpPr txBox="1">
          <a:spLocks noChangeArrowheads="1"/>
        </xdr:cNvSpPr>
      </xdr:nvSpPr>
      <xdr:spPr bwMode="auto">
        <a:xfrm>
          <a:off x="1828800" y="18783300"/>
          <a:ext cx="76200" cy="228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50</xdr:row>
      <xdr:rowOff>0</xdr:rowOff>
    </xdr:from>
    <xdr:ext cx="76200" cy="228416"/>
    <xdr:sp macro="" textlink="">
      <xdr:nvSpPr>
        <xdr:cNvPr id="59" name="Text Box 61">
          <a:extLst>
            <a:ext uri="{FF2B5EF4-FFF2-40B4-BE49-F238E27FC236}">
              <a16:creationId xmlns:a16="http://schemas.microsoft.com/office/drawing/2014/main" xmlns="" id="{00000000-0008-0000-0C00-00003B000000}"/>
            </a:ext>
          </a:extLst>
        </xdr:cNvPr>
        <xdr:cNvSpPr txBox="1">
          <a:spLocks noChangeArrowheads="1"/>
        </xdr:cNvSpPr>
      </xdr:nvSpPr>
      <xdr:spPr bwMode="auto">
        <a:xfrm>
          <a:off x="1828800" y="18783300"/>
          <a:ext cx="76200" cy="228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50</xdr:row>
      <xdr:rowOff>0</xdr:rowOff>
    </xdr:from>
    <xdr:ext cx="76200" cy="228416"/>
    <xdr:sp macro="" textlink="">
      <xdr:nvSpPr>
        <xdr:cNvPr id="60" name="Text Box 62">
          <a:extLst>
            <a:ext uri="{FF2B5EF4-FFF2-40B4-BE49-F238E27FC236}">
              <a16:creationId xmlns:a16="http://schemas.microsoft.com/office/drawing/2014/main" xmlns="" id="{00000000-0008-0000-0C00-00003C000000}"/>
            </a:ext>
          </a:extLst>
        </xdr:cNvPr>
        <xdr:cNvSpPr txBox="1">
          <a:spLocks noChangeArrowheads="1"/>
        </xdr:cNvSpPr>
      </xdr:nvSpPr>
      <xdr:spPr bwMode="auto">
        <a:xfrm>
          <a:off x="1828800" y="18783300"/>
          <a:ext cx="76200" cy="228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50</xdr:row>
      <xdr:rowOff>0</xdr:rowOff>
    </xdr:from>
    <xdr:ext cx="76200" cy="228416"/>
    <xdr:sp macro="" textlink="">
      <xdr:nvSpPr>
        <xdr:cNvPr id="61" name="Text Box 63">
          <a:extLst>
            <a:ext uri="{FF2B5EF4-FFF2-40B4-BE49-F238E27FC236}">
              <a16:creationId xmlns:a16="http://schemas.microsoft.com/office/drawing/2014/main" xmlns="" id="{00000000-0008-0000-0C00-00003D000000}"/>
            </a:ext>
          </a:extLst>
        </xdr:cNvPr>
        <xdr:cNvSpPr txBox="1">
          <a:spLocks noChangeArrowheads="1"/>
        </xdr:cNvSpPr>
      </xdr:nvSpPr>
      <xdr:spPr bwMode="auto">
        <a:xfrm>
          <a:off x="1828800" y="18783300"/>
          <a:ext cx="76200" cy="228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50</xdr:row>
      <xdr:rowOff>0</xdr:rowOff>
    </xdr:from>
    <xdr:ext cx="76200" cy="228416"/>
    <xdr:sp macro="" textlink="">
      <xdr:nvSpPr>
        <xdr:cNvPr id="62" name="Text Box 64">
          <a:extLst>
            <a:ext uri="{FF2B5EF4-FFF2-40B4-BE49-F238E27FC236}">
              <a16:creationId xmlns:a16="http://schemas.microsoft.com/office/drawing/2014/main" xmlns="" id="{00000000-0008-0000-0C00-00003E000000}"/>
            </a:ext>
          </a:extLst>
        </xdr:cNvPr>
        <xdr:cNvSpPr txBox="1">
          <a:spLocks noChangeArrowheads="1"/>
        </xdr:cNvSpPr>
      </xdr:nvSpPr>
      <xdr:spPr bwMode="auto">
        <a:xfrm>
          <a:off x="1828800" y="18783300"/>
          <a:ext cx="76200" cy="228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50</xdr:row>
      <xdr:rowOff>0</xdr:rowOff>
    </xdr:from>
    <xdr:ext cx="76200" cy="201082"/>
    <xdr:sp macro="" textlink="">
      <xdr:nvSpPr>
        <xdr:cNvPr id="63" name="Text Box 65">
          <a:extLst>
            <a:ext uri="{FF2B5EF4-FFF2-40B4-BE49-F238E27FC236}">
              <a16:creationId xmlns:a16="http://schemas.microsoft.com/office/drawing/2014/main" xmlns="" id="{00000000-0008-0000-0C00-00003F000000}"/>
            </a:ext>
          </a:extLst>
        </xdr:cNvPr>
        <xdr:cNvSpPr txBox="1">
          <a:spLocks noChangeArrowheads="1"/>
        </xdr:cNvSpPr>
      </xdr:nvSpPr>
      <xdr:spPr bwMode="auto">
        <a:xfrm>
          <a:off x="1828800" y="19497675"/>
          <a:ext cx="76200" cy="201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50</xdr:row>
      <xdr:rowOff>0</xdr:rowOff>
    </xdr:from>
    <xdr:ext cx="76200" cy="201082"/>
    <xdr:sp macro="" textlink="">
      <xdr:nvSpPr>
        <xdr:cNvPr id="64" name="Text Box 91">
          <a:extLst>
            <a:ext uri="{FF2B5EF4-FFF2-40B4-BE49-F238E27FC236}">
              <a16:creationId xmlns:a16="http://schemas.microsoft.com/office/drawing/2014/main" xmlns="" id="{00000000-0008-0000-0C00-000040000000}"/>
            </a:ext>
          </a:extLst>
        </xdr:cNvPr>
        <xdr:cNvSpPr txBox="1">
          <a:spLocks noChangeArrowheads="1"/>
        </xdr:cNvSpPr>
      </xdr:nvSpPr>
      <xdr:spPr bwMode="auto">
        <a:xfrm>
          <a:off x="1828800" y="19497675"/>
          <a:ext cx="76200" cy="201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40</xdr:row>
      <xdr:rowOff>0</xdr:rowOff>
    </xdr:from>
    <xdr:ext cx="76200" cy="4440766"/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SpPr txBox="1">
          <a:spLocks noChangeArrowheads="1"/>
        </xdr:cNvSpPr>
      </xdr:nvSpPr>
      <xdr:spPr bwMode="auto">
        <a:xfrm>
          <a:off x="4362450" y="35490150"/>
          <a:ext cx="76200" cy="4440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76200" cy="4440766"/>
    <xdr:sp macro="" textlink="">
      <xdr:nvSpPr>
        <xdr:cNvPr id="3" name="Text Box 10">
          <a:extLst>
            <a:ext uri="{FF2B5EF4-FFF2-40B4-BE49-F238E27FC236}">
              <a16:creationId xmlns:a16="http://schemas.microsoft.com/office/drawing/2014/main" xmlns="" id="{00000000-0008-0000-0D00-000003000000}"/>
            </a:ext>
          </a:extLst>
        </xdr:cNvPr>
        <xdr:cNvSpPr txBox="1">
          <a:spLocks noChangeArrowheads="1"/>
        </xdr:cNvSpPr>
      </xdr:nvSpPr>
      <xdr:spPr bwMode="auto">
        <a:xfrm>
          <a:off x="4362450" y="35490150"/>
          <a:ext cx="76200" cy="4440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76200" cy="4440766"/>
    <xdr:sp macro="" textlink="">
      <xdr:nvSpPr>
        <xdr:cNvPr id="4" name="Text Box 11">
          <a:extLst>
            <a:ext uri="{FF2B5EF4-FFF2-40B4-BE49-F238E27FC236}">
              <a16:creationId xmlns:a16="http://schemas.microsoft.com/office/drawing/2014/main" xmlns="" id="{00000000-0008-0000-0D00-000004000000}"/>
            </a:ext>
          </a:extLst>
        </xdr:cNvPr>
        <xdr:cNvSpPr txBox="1">
          <a:spLocks noChangeArrowheads="1"/>
        </xdr:cNvSpPr>
      </xdr:nvSpPr>
      <xdr:spPr bwMode="auto">
        <a:xfrm>
          <a:off x="4362450" y="35490150"/>
          <a:ext cx="76200" cy="4440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76200" cy="4440766"/>
    <xdr:sp macro="" textlink="">
      <xdr:nvSpPr>
        <xdr:cNvPr id="5" name="Text Box 12">
          <a:extLst>
            <a:ext uri="{FF2B5EF4-FFF2-40B4-BE49-F238E27FC236}">
              <a16:creationId xmlns:a16="http://schemas.microsoft.com/office/drawing/2014/main" xmlns="" id="{00000000-0008-0000-0D00-000005000000}"/>
            </a:ext>
          </a:extLst>
        </xdr:cNvPr>
        <xdr:cNvSpPr txBox="1">
          <a:spLocks noChangeArrowheads="1"/>
        </xdr:cNvSpPr>
      </xdr:nvSpPr>
      <xdr:spPr bwMode="auto">
        <a:xfrm>
          <a:off x="4362450" y="35490150"/>
          <a:ext cx="76200" cy="4440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76200" cy="4440766"/>
    <xdr:sp macro="" textlink="">
      <xdr:nvSpPr>
        <xdr:cNvPr id="6" name="Text Box 13">
          <a:extLst>
            <a:ext uri="{FF2B5EF4-FFF2-40B4-BE49-F238E27FC236}">
              <a16:creationId xmlns:a16="http://schemas.microsoft.com/office/drawing/2014/main" xmlns="" id="{00000000-0008-0000-0D00-000006000000}"/>
            </a:ext>
          </a:extLst>
        </xdr:cNvPr>
        <xdr:cNvSpPr txBox="1">
          <a:spLocks noChangeArrowheads="1"/>
        </xdr:cNvSpPr>
      </xdr:nvSpPr>
      <xdr:spPr bwMode="auto">
        <a:xfrm>
          <a:off x="4362450" y="35490150"/>
          <a:ext cx="76200" cy="4440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76200" cy="4440766"/>
    <xdr:sp macro="" textlink="">
      <xdr:nvSpPr>
        <xdr:cNvPr id="7" name="Text Box 14">
          <a:extLst>
            <a:ext uri="{FF2B5EF4-FFF2-40B4-BE49-F238E27FC236}">
              <a16:creationId xmlns:a16="http://schemas.microsoft.com/office/drawing/2014/main" xmlns="" id="{00000000-0008-0000-0D00-000007000000}"/>
            </a:ext>
          </a:extLst>
        </xdr:cNvPr>
        <xdr:cNvSpPr txBox="1">
          <a:spLocks noChangeArrowheads="1"/>
        </xdr:cNvSpPr>
      </xdr:nvSpPr>
      <xdr:spPr bwMode="auto">
        <a:xfrm>
          <a:off x="4362450" y="35490150"/>
          <a:ext cx="76200" cy="4440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76200" cy="4440766"/>
    <xdr:sp macro="" textlink="">
      <xdr:nvSpPr>
        <xdr:cNvPr id="8" name="Text Box 15">
          <a:extLst>
            <a:ext uri="{FF2B5EF4-FFF2-40B4-BE49-F238E27FC236}">
              <a16:creationId xmlns:a16="http://schemas.microsoft.com/office/drawing/2014/main" xmlns="" id="{00000000-0008-0000-0D00-000008000000}"/>
            </a:ext>
          </a:extLst>
        </xdr:cNvPr>
        <xdr:cNvSpPr txBox="1">
          <a:spLocks noChangeArrowheads="1"/>
        </xdr:cNvSpPr>
      </xdr:nvSpPr>
      <xdr:spPr bwMode="auto">
        <a:xfrm>
          <a:off x="4362450" y="35490150"/>
          <a:ext cx="76200" cy="4440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76200" cy="4440766"/>
    <xdr:sp macro="" textlink="">
      <xdr:nvSpPr>
        <xdr:cNvPr id="9" name="Text Box 16">
          <a:extLst>
            <a:ext uri="{FF2B5EF4-FFF2-40B4-BE49-F238E27FC236}">
              <a16:creationId xmlns:a16="http://schemas.microsoft.com/office/drawing/2014/main" xmlns="" id="{00000000-0008-0000-0D00-000009000000}"/>
            </a:ext>
          </a:extLst>
        </xdr:cNvPr>
        <xdr:cNvSpPr txBox="1">
          <a:spLocks noChangeArrowheads="1"/>
        </xdr:cNvSpPr>
      </xdr:nvSpPr>
      <xdr:spPr bwMode="auto">
        <a:xfrm>
          <a:off x="4362450" y="35490150"/>
          <a:ext cx="76200" cy="4440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76200" cy="4440766"/>
    <xdr:sp macro="" textlink="">
      <xdr:nvSpPr>
        <xdr:cNvPr id="10" name="Text Box 17">
          <a:extLst>
            <a:ext uri="{FF2B5EF4-FFF2-40B4-BE49-F238E27FC236}">
              <a16:creationId xmlns:a16="http://schemas.microsoft.com/office/drawing/2014/main" xmlns="" id="{00000000-0008-0000-0D00-00000A000000}"/>
            </a:ext>
          </a:extLst>
        </xdr:cNvPr>
        <xdr:cNvSpPr txBox="1">
          <a:spLocks noChangeArrowheads="1"/>
        </xdr:cNvSpPr>
      </xdr:nvSpPr>
      <xdr:spPr bwMode="auto">
        <a:xfrm>
          <a:off x="4362450" y="35490150"/>
          <a:ext cx="76200" cy="4440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76200" cy="4440766"/>
    <xdr:sp macro="" textlink="">
      <xdr:nvSpPr>
        <xdr:cNvPr id="11" name="Text Box 18">
          <a:extLst>
            <a:ext uri="{FF2B5EF4-FFF2-40B4-BE49-F238E27FC236}">
              <a16:creationId xmlns:a16="http://schemas.microsoft.com/office/drawing/2014/main" xmlns="" id="{00000000-0008-0000-0D00-00000B000000}"/>
            </a:ext>
          </a:extLst>
        </xdr:cNvPr>
        <xdr:cNvSpPr txBox="1">
          <a:spLocks noChangeArrowheads="1"/>
        </xdr:cNvSpPr>
      </xdr:nvSpPr>
      <xdr:spPr bwMode="auto">
        <a:xfrm>
          <a:off x="4362450" y="35490150"/>
          <a:ext cx="76200" cy="4440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76200" cy="402167"/>
    <xdr:sp macro="" textlink="">
      <xdr:nvSpPr>
        <xdr:cNvPr id="12" name="Text Box 17">
          <a:extLst>
            <a:ext uri="{FF2B5EF4-FFF2-40B4-BE49-F238E27FC236}">
              <a16:creationId xmlns:a16="http://schemas.microsoft.com/office/drawing/2014/main" xmlns="" id="{00000000-0008-0000-0D00-00000C000000}"/>
            </a:ext>
          </a:extLst>
        </xdr:cNvPr>
        <xdr:cNvSpPr txBox="1">
          <a:spLocks noChangeArrowheads="1"/>
        </xdr:cNvSpPr>
      </xdr:nvSpPr>
      <xdr:spPr bwMode="auto">
        <a:xfrm>
          <a:off x="8839200" y="36490275"/>
          <a:ext cx="76200" cy="4021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76200" cy="402167"/>
    <xdr:sp macro="" textlink="">
      <xdr:nvSpPr>
        <xdr:cNvPr id="13" name="Text Box 17">
          <a:extLst>
            <a:ext uri="{FF2B5EF4-FFF2-40B4-BE49-F238E27FC236}">
              <a16:creationId xmlns:a16="http://schemas.microsoft.com/office/drawing/2014/main" xmlns="" id="{00000000-0008-0000-0D00-00000D000000}"/>
            </a:ext>
          </a:extLst>
        </xdr:cNvPr>
        <xdr:cNvSpPr txBox="1">
          <a:spLocks noChangeArrowheads="1"/>
        </xdr:cNvSpPr>
      </xdr:nvSpPr>
      <xdr:spPr bwMode="auto">
        <a:xfrm>
          <a:off x="8839200" y="36490275"/>
          <a:ext cx="76200" cy="4021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76200" cy="200026"/>
    <xdr:sp macro="" textlink="">
      <xdr:nvSpPr>
        <xdr:cNvPr id="14" name="Text Box 16">
          <a:extLst>
            <a:ext uri="{FF2B5EF4-FFF2-40B4-BE49-F238E27FC236}">
              <a16:creationId xmlns:a16="http://schemas.microsoft.com/office/drawing/2014/main" xmlns="" id="{00000000-0008-0000-0D00-00000E000000}"/>
            </a:ext>
          </a:extLst>
        </xdr:cNvPr>
        <xdr:cNvSpPr txBox="1">
          <a:spLocks noChangeArrowheads="1"/>
        </xdr:cNvSpPr>
      </xdr:nvSpPr>
      <xdr:spPr bwMode="auto">
        <a:xfrm>
          <a:off x="4362450" y="35490150"/>
          <a:ext cx="7620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76200" cy="200026"/>
    <xdr:sp macro="" textlink="">
      <xdr:nvSpPr>
        <xdr:cNvPr id="15" name="Text Box 17">
          <a:extLst>
            <a:ext uri="{FF2B5EF4-FFF2-40B4-BE49-F238E27FC236}">
              <a16:creationId xmlns:a16="http://schemas.microsoft.com/office/drawing/2014/main" xmlns="" id="{00000000-0008-0000-0D00-00000F000000}"/>
            </a:ext>
          </a:extLst>
        </xdr:cNvPr>
        <xdr:cNvSpPr txBox="1">
          <a:spLocks noChangeArrowheads="1"/>
        </xdr:cNvSpPr>
      </xdr:nvSpPr>
      <xdr:spPr bwMode="auto">
        <a:xfrm>
          <a:off x="4362450" y="35490150"/>
          <a:ext cx="7620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76200" cy="200026"/>
    <xdr:sp macro="" textlink="">
      <xdr:nvSpPr>
        <xdr:cNvPr id="16" name="Text Box 18">
          <a:extLst>
            <a:ext uri="{FF2B5EF4-FFF2-40B4-BE49-F238E27FC236}">
              <a16:creationId xmlns:a16="http://schemas.microsoft.com/office/drawing/2014/main" xmlns="" id="{00000000-0008-0000-0D00-000010000000}"/>
            </a:ext>
          </a:extLst>
        </xdr:cNvPr>
        <xdr:cNvSpPr txBox="1">
          <a:spLocks noChangeArrowheads="1"/>
        </xdr:cNvSpPr>
      </xdr:nvSpPr>
      <xdr:spPr bwMode="auto">
        <a:xfrm>
          <a:off x="4362450" y="35490150"/>
          <a:ext cx="7620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76200" cy="200026"/>
    <xdr:sp macro="" textlink="">
      <xdr:nvSpPr>
        <xdr:cNvPr id="17" name="Text Box 19">
          <a:extLst>
            <a:ext uri="{FF2B5EF4-FFF2-40B4-BE49-F238E27FC236}">
              <a16:creationId xmlns:a16="http://schemas.microsoft.com/office/drawing/2014/main" xmlns="" id="{00000000-0008-0000-0D00-000011000000}"/>
            </a:ext>
          </a:extLst>
        </xdr:cNvPr>
        <xdr:cNvSpPr txBox="1">
          <a:spLocks noChangeArrowheads="1"/>
        </xdr:cNvSpPr>
      </xdr:nvSpPr>
      <xdr:spPr bwMode="auto">
        <a:xfrm>
          <a:off x="4362450" y="35490150"/>
          <a:ext cx="7620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76200" cy="200026"/>
    <xdr:sp macro="" textlink="">
      <xdr:nvSpPr>
        <xdr:cNvPr id="18" name="Text Box 20">
          <a:extLst>
            <a:ext uri="{FF2B5EF4-FFF2-40B4-BE49-F238E27FC236}">
              <a16:creationId xmlns:a16="http://schemas.microsoft.com/office/drawing/2014/main" xmlns="" id="{00000000-0008-0000-0D00-000012000000}"/>
            </a:ext>
          </a:extLst>
        </xdr:cNvPr>
        <xdr:cNvSpPr txBox="1">
          <a:spLocks noChangeArrowheads="1"/>
        </xdr:cNvSpPr>
      </xdr:nvSpPr>
      <xdr:spPr bwMode="auto">
        <a:xfrm>
          <a:off x="4362450" y="35490150"/>
          <a:ext cx="7620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76200" cy="200026"/>
    <xdr:sp macro="" textlink="">
      <xdr:nvSpPr>
        <xdr:cNvPr id="19" name="Text Box 21">
          <a:extLst>
            <a:ext uri="{FF2B5EF4-FFF2-40B4-BE49-F238E27FC236}">
              <a16:creationId xmlns:a16="http://schemas.microsoft.com/office/drawing/2014/main" xmlns="" id="{00000000-0008-0000-0D00-000013000000}"/>
            </a:ext>
          </a:extLst>
        </xdr:cNvPr>
        <xdr:cNvSpPr txBox="1">
          <a:spLocks noChangeArrowheads="1"/>
        </xdr:cNvSpPr>
      </xdr:nvSpPr>
      <xdr:spPr bwMode="auto">
        <a:xfrm>
          <a:off x="4362450" y="35490150"/>
          <a:ext cx="7620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76200" cy="200026"/>
    <xdr:sp macro="" textlink="">
      <xdr:nvSpPr>
        <xdr:cNvPr id="20" name="Text Box 22">
          <a:extLst>
            <a:ext uri="{FF2B5EF4-FFF2-40B4-BE49-F238E27FC236}">
              <a16:creationId xmlns:a16="http://schemas.microsoft.com/office/drawing/2014/main" xmlns="" id="{00000000-0008-0000-0D00-000014000000}"/>
            </a:ext>
          </a:extLst>
        </xdr:cNvPr>
        <xdr:cNvSpPr txBox="1">
          <a:spLocks noChangeArrowheads="1"/>
        </xdr:cNvSpPr>
      </xdr:nvSpPr>
      <xdr:spPr bwMode="auto">
        <a:xfrm>
          <a:off x="4362450" y="35490150"/>
          <a:ext cx="7620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76200" cy="200026"/>
    <xdr:sp macro="" textlink="">
      <xdr:nvSpPr>
        <xdr:cNvPr id="21" name="Text Box 23">
          <a:extLst>
            <a:ext uri="{FF2B5EF4-FFF2-40B4-BE49-F238E27FC236}">
              <a16:creationId xmlns:a16="http://schemas.microsoft.com/office/drawing/2014/main" xmlns="" id="{00000000-0008-0000-0D00-000015000000}"/>
            </a:ext>
          </a:extLst>
        </xdr:cNvPr>
        <xdr:cNvSpPr txBox="1">
          <a:spLocks noChangeArrowheads="1"/>
        </xdr:cNvSpPr>
      </xdr:nvSpPr>
      <xdr:spPr bwMode="auto">
        <a:xfrm>
          <a:off x="4362450" y="35490150"/>
          <a:ext cx="7620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76200" cy="228416"/>
    <xdr:sp macro="" textlink="">
      <xdr:nvSpPr>
        <xdr:cNvPr id="22" name="Text Box 24">
          <a:extLst>
            <a:ext uri="{FF2B5EF4-FFF2-40B4-BE49-F238E27FC236}">
              <a16:creationId xmlns:a16="http://schemas.microsoft.com/office/drawing/2014/main" xmlns="" id="{00000000-0008-0000-0D00-000016000000}"/>
            </a:ext>
          </a:extLst>
        </xdr:cNvPr>
        <xdr:cNvSpPr txBox="1">
          <a:spLocks noChangeArrowheads="1"/>
        </xdr:cNvSpPr>
      </xdr:nvSpPr>
      <xdr:spPr bwMode="auto">
        <a:xfrm>
          <a:off x="4362450" y="35490150"/>
          <a:ext cx="76200" cy="228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76200" cy="228416"/>
    <xdr:sp macro="" textlink="">
      <xdr:nvSpPr>
        <xdr:cNvPr id="23" name="Text Box 26">
          <a:extLst>
            <a:ext uri="{FF2B5EF4-FFF2-40B4-BE49-F238E27FC236}">
              <a16:creationId xmlns:a16="http://schemas.microsoft.com/office/drawing/2014/main" xmlns="" id="{00000000-0008-0000-0D00-000017000000}"/>
            </a:ext>
          </a:extLst>
        </xdr:cNvPr>
        <xdr:cNvSpPr txBox="1">
          <a:spLocks noChangeArrowheads="1"/>
        </xdr:cNvSpPr>
      </xdr:nvSpPr>
      <xdr:spPr bwMode="auto">
        <a:xfrm>
          <a:off x="4362450" y="35490150"/>
          <a:ext cx="76200" cy="228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76200" cy="228416"/>
    <xdr:sp macro="" textlink="">
      <xdr:nvSpPr>
        <xdr:cNvPr id="24" name="Text Box 27">
          <a:extLst>
            <a:ext uri="{FF2B5EF4-FFF2-40B4-BE49-F238E27FC236}">
              <a16:creationId xmlns:a16="http://schemas.microsoft.com/office/drawing/2014/main" xmlns="" id="{00000000-0008-0000-0D00-000018000000}"/>
            </a:ext>
          </a:extLst>
        </xdr:cNvPr>
        <xdr:cNvSpPr txBox="1">
          <a:spLocks noChangeArrowheads="1"/>
        </xdr:cNvSpPr>
      </xdr:nvSpPr>
      <xdr:spPr bwMode="auto">
        <a:xfrm>
          <a:off x="4362450" y="35490150"/>
          <a:ext cx="76200" cy="228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76200" cy="228416"/>
    <xdr:sp macro="" textlink="">
      <xdr:nvSpPr>
        <xdr:cNvPr id="25" name="Text Box 28">
          <a:extLst>
            <a:ext uri="{FF2B5EF4-FFF2-40B4-BE49-F238E27FC236}">
              <a16:creationId xmlns:a16="http://schemas.microsoft.com/office/drawing/2014/main" xmlns="" id="{00000000-0008-0000-0D00-000019000000}"/>
            </a:ext>
          </a:extLst>
        </xdr:cNvPr>
        <xdr:cNvSpPr txBox="1">
          <a:spLocks noChangeArrowheads="1"/>
        </xdr:cNvSpPr>
      </xdr:nvSpPr>
      <xdr:spPr bwMode="auto">
        <a:xfrm>
          <a:off x="4362450" y="35490150"/>
          <a:ext cx="76200" cy="228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76200" cy="228416"/>
    <xdr:sp macro="" textlink="">
      <xdr:nvSpPr>
        <xdr:cNvPr id="26" name="Text Box 29">
          <a:extLst>
            <a:ext uri="{FF2B5EF4-FFF2-40B4-BE49-F238E27FC236}">
              <a16:creationId xmlns:a16="http://schemas.microsoft.com/office/drawing/2014/main" xmlns="" id="{00000000-0008-0000-0D00-00001A000000}"/>
            </a:ext>
          </a:extLst>
        </xdr:cNvPr>
        <xdr:cNvSpPr txBox="1">
          <a:spLocks noChangeArrowheads="1"/>
        </xdr:cNvSpPr>
      </xdr:nvSpPr>
      <xdr:spPr bwMode="auto">
        <a:xfrm>
          <a:off x="4362450" y="35490150"/>
          <a:ext cx="76200" cy="228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76200" cy="228416"/>
    <xdr:sp macro="" textlink="">
      <xdr:nvSpPr>
        <xdr:cNvPr id="27" name="Text Box 30">
          <a:extLst>
            <a:ext uri="{FF2B5EF4-FFF2-40B4-BE49-F238E27FC236}">
              <a16:creationId xmlns:a16="http://schemas.microsoft.com/office/drawing/2014/main" xmlns="" id="{00000000-0008-0000-0D00-00001B000000}"/>
            </a:ext>
          </a:extLst>
        </xdr:cNvPr>
        <xdr:cNvSpPr txBox="1">
          <a:spLocks noChangeArrowheads="1"/>
        </xdr:cNvSpPr>
      </xdr:nvSpPr>
      <xdr:spPr bwMode="auto">
        <a:xfrm>
          <a:off x="4362450" y="35490150"/>
          <a:ext cx="76200" cy="228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76200" cy="228416"/>
    <xdr:sp macro="" textlink="">
      <xdr:nvSpPr>
        <xdr:cNvPr id="28" name="Text Box 31">
          <a:extLst>
            <a:ext uri="{FF2B5EF4-FFF2-40B4-BE49-F238E27FC236}">
              <a16:creationId xmlns:a16="http://schemas.microsoft.com/office/drawing/2014/main" xmlns="" id="{00000000-0008-0000-0D00-00001C000000}"/>
            </a:ext>
          </a:extLst>
        </xdr:cNvPr>
        <xdr:cNvSpPr txBox="1">
          <a:spLocks noChangeArrowheads="1"/>
        </xdr:cNvSpPr>
      </xdr:nvSpPr>
      <xdr:spPr bwMode="auto">
        <a:xfrm>
          <a:off x="4362450" y="35490150"/>
          <a:ext cx="76200" cy="228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76200" cy="228416"/>
    <xdr:sp macro="" textlink="">
      <xdr:nvSpPr>
        <xdr:cNvPr id="29" name="Text Box 32">
          <a:extLst>
            <a:ext uri="{FF2B5EF4-FFF2-40B4-BE49-F238E27FC236}">
              <a16:creationId xmlns:a16="http://schemas.microsoft.com/office/drawing/2014/main" xmlns="" id="{00000000-0008-0000-0D00-00001D000000}"/>
            </a:ext>
          </a:extLst>
        </xdr:cNvPr>
        <xdr:cNvSpPr txBox="1">
          <a:spLocks noChangeArrowheads="1"/>
        </xdr:cNvSpPr>
      </xdr:nvSpPr>
      <xdr:spPr bwMode="auto">
        <a:xfrm>
          <a:off x="4362450" y="35490150"/>
          <a:ext cx="76200" cy="228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76200" cy="228416"/>
    <xdr:sp macro="" textlink="">
      <xdr:nvSpPr>
        <xdr:cNvPr id="30" name="Text Box 33">
          <a:extLst>
            <a:ext uri="{FF2B5EF4-FFF2-40B4-BE49-F238E27FC236}">
              <a16:creationId xmlns:a16="http://schemas.microsoft.com/office/drawing/2014/main" xmlns="" id="{00000000-0008-0000-0D00-00001E000000}"/>
            </a:ext>
          </a:extLst>
        </xdr:cNvPr>
        <xdr:cNvSpPr txBox="1">
          <a:spLocks noChangeArrowheads="1"/>
        </xdr:cNvSpPr>
      </xdr:nvSpPr>
      <xdr:spPr bwMode="auto">
        <a:xfrm>
          <a:off x="4362450" y="35490150"/>
          <a:ext cx="76200" cy="228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76200" cy="228416"/>
    <xdr:sp macro="" textlink="">
      <xdr:nvSpPr>
        <xdr:cNvPr id="31" name="Text Box 34">
          <a:extLst>
            <a:ext uri="{FF2B5EF4-FFF2-40B4-BE49-F238E27FC236}">
              <a16:creationId xmlns:a16="http://schemas.microsoft.com/office/drawing/2014/main" xmlns="" id="{00000000-0008-0000-0D00-00001F000000}"/>
            </a:ext>
          </a:extLst>
        </xdr:cNvPr>
        <xdr:cNvSpPr txBox="1">
          <a:spLocks noChangeArrowheads="1"/>
        </xdr:cNvSpPr>
      </xdr:nvSpPr>
      <xdr:spPr bwMode="auto">
        <a:xfrm>
          <a:off x="4362450" y="35490150"/>
          <a:ext cx="76200" cy="228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76200" cy="228416"/>
    <xdr:sp macro="" textlink="">
      <xdr:nvSpPr>
        <xdr:cNvPr id="32" name="Text Box 35">
          <a:extLst>
            <a:ext uri="{FF2B5EF4-FFF2-40B4-BE49-F238E27FC236}">
              <a16:creationId xmlns:a16="http://schemas.microsoft.com/office/drawing/2014/main" xmlns="" id="{00000000-0008-0000-0D00-000020000000}"/>
            </a:ext>
          </a:extLst>
        </xdr:cNvPr>
        <xdr:cNvSpPr txBox="1">
          <a:spLocks noChangeArrowheads="1"/>
        </xdr:cNvSpPr>
      </xdr:nvSpPr>
      <xdr:spPr bwMode="auto">
        <a:xfrm>
          <a:off x="4362450" y="35490150"/>
          <a:ext cx="76200" cy="228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76200" cy="228416"/>
    <xdr:sp macro="" textlink="">
      <xdr:nvSpPr>
        <xdr:cNvPr id="33" name="Text Box 36">
          <a:extLst>
            <a:ext uri="{FF2B5EF4-FFF2-40B4-BE49-F238E27FC236}">
              <a16:creationId xmlns:a16="http://schemas.microsoft.com/office/drawing/2014/main" xmlns="" id="{00000000-0008-0000-0D00-000021000000}"/>
            </a:ext>
          </a:extLst>
        </xdr:cNvPr>
        <xdr:cNvSpPr txBox="1">
          <a:spLocks noChangeArrowheads="1"/>
        </xdr:cNvSpPr>
      </xdr:nvSpPr>
      <xdr:spPr bwMode="auto">
        <a:xfrm>
          <a:off x="4362450" y="35490150"/>
          <a:ext cx="76200" cy="228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76200" cy="228416"/>
    <xdr:sp macro="" textlink="">
      <xdr:nvSpPr>
        <xdr:cNvPr id="34" name="Text Box 37">
          <a:extLst>
            <a:ext uri="{FF2B5EF4-FFF2-40B4-BE49-F238E27FC236}">
              <a16:creationId xmlns:a16="http://schemas.microsoft.com/office/drawing/2014/main" xmlns="" id="{00000000-0008-0000-0D00-000022000000}"/>
            </a:ext>
          </a:extLst>
        </xdr:cNvPr>
        <xdr:cNvSpPr txBox="1">
          <a:spLocks noChangeArrowheads="1"/>
        </xdr:cNvSpPr>
      </xdr:nvSpPr>
      <xdr:spPr bwMode="auto">
        <a:xfrm>
          <a:off x="4362450" y="35490150"/>
          <a:ext cx="76200" cy="228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76200" cy="228416"/>
    <xdr:sp macro="" textlink="">
      <xdr:nvSpPr>
        <xdr:cNvPr id="35" name="Text Box 38">
          <a:extLst>
            <a:ext uri="{FF2B5EF4-FFF2-40B4-BE49-F238E27FC236}">
              <a16:creationId xmlns:a16="http://schemas.microsoft.com/office/drawing/2014/main" xmlns="" id="{00000000-0008-0000-0D00-000023000000}"/>
            </a:ext>
          </a:extLst>
        </xdr:cNvPr>
        <xdr:cNvSpPr txBox="1">
          <a:spLocks noChangeArrowheads="1"/>
        </xdr:cNvSpPr>
      </xdr:nvSpPr>
      <xdr:spPr bwMode="auto">
        <a:xfrm>
          <a:off x="4362450" y="35490150"/>
          <a:ext cx="76200" cy="228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76200" cy="228416"/>
    <xdr:sp macro="" textlink="">
      <xdr:nvSpPr>
        <xdr:cNvPr id="36" name="Text Box 39">
          <a:extLst>
            <a:ext uri="{FF2B5EF4-FFF2-40B4-BE49-F238E27FC236}">
              <a16:creationId xmlns:a16="http://schemas.microsoft.com/office/drawing/2014/main" xmlns="" id="{00000000-0008-0000-0D00-000024000000}"/>
            </a:ext>
          </a:extLst>
        </xdr:cNvPr>
        <xdr:cNvSpPr txBox="1">
          <a:spLocks noChangeArrowheads="1"/>
        </xdr:cNvSpPr>
      </xdr:nvSpPr>
      <xdr:spPr bwMode="auto">
        <a:xfrm>
          <a:off x="4362450" y="35490150"/>
          <a:ext cx="76200" cy="228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76200" cy="228416"/>
    <xdr:sp macro="" textlink="">
      <xdr:nvSpPr>
        <xdr:cNvPr id="37" name="Text Box 40">
          <a:extLst>
            <a:ext uri="{FF2B5EF4-FFF2-40B4-BE49-F238E27FC236}">
              <a16:creationId xmlns:a16="http://schemas.microsoft.com/office/drawing/2014/main" xmlns="" id="{00000000-0008-0000-0D00-000025000000}"/>
            </a:ext>
          </a:extLst>
        </xdr:cNvPr>
        <xdr:cNvSpPr txBox="1">
          <a:spLocks noChangeArrowheads="1"/>
        </xdr:cNvSpPr>
      </xdr:nvSpPr>
      <xdr:spPr bwMode="auto">
        <a:xfrm>
          <a:off x="4362450" y="35490150"/>
          <a:ext cx="76200" cy="228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76200" cy="228416"/>
    <xdr:sp macro="" textlink="">
      <xdr:nvSpPr>
        <xdr:cNvPr id="38" name="Text Box 41">
          <a:extLst>
            <a:ext uri="{FF2B5EF4-FFF2-40B4-BE49-F238E27FC236}">
              <a16:creationId xmlns:a16="http://schemas.microsoft.com/office/drawing/2014/main" xmlns="" id="{00000000-0008-0000-0D00-000026000000}"/>
            </a:ext>
          </a:extLst>
        </xdr:cNvPr>
        <xdr:cNvSpPr txBox="1">
          <a:spLocks noChangeArrowheads="1"/>
        </xdr:cNvSpPr>
      </xdr:nvSpPr>
      <xdr:spPr bwMode="auto">
        <a:xfrm>
          <a:off x="4362450" y="35490150"/>
          <a:ext cx="76200" cy="228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76200" cy="228416"/>
    <xdr:sp macro="" textlink="">
      <xdr:nvSpPr>
        <xdr:cNvPr id="39" name="Text Box 42">
          <a:extLst>
            <a:ext uri="{FF2B5EF4-FFF2-40B4-BE49-F238E27FC236}">
              <a16:creationId xmlns:a16="http://schemas.microsoft.com/office/drawing/2014/main" xmlns="" id="{00000000-0008-0000-0D00-000027000000}"/>
            </a:ext>
          </a:extLst>
        </xdr:cNvPr>
        <xdr:cNvSpPr txBox="1">
          <a:spLocks noChangeArrowheads="1"/>
        </xdr:cNvSpPr>
      </xdr:nvSpPr>
      <xdr:spPr bwMode="auto">
        <a:xfrm>
          <a:off x="4362450" y="35490150"/>
          <a:ext cx="76200" cy="228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76200" cy="228416"/>
    <xdr:sp macro="" textlink="">
      <xdr:nvSpPr>
        <xdr:cNvPr id="40" name="Text Box 43">
          <a:extLst>
            <a:ext uri="{FF2B5EF4-FFF2-40B4-BE49-F238E27FC236}">
              <a16:creationId xmlns:a16="http://schemas.microsoft.com/office/drawing/2014/main" xmlns="" id="{00000000-0008-0000-0D00-000028000000}"/>
            </a:ext>
          </a:extLst>
        </xdr:cNvPr>
        <xdr:cNvSpPr txBox="1">
          <a:spLocks noChangeArrowheads="1"/>
        </xdr:cNvSpPr>
      </xdr:nvSpPr>
      <xdr:spPr bwMode="auto">
        <a:xfrm>
          <a:off x="4362450" y="35490150"/>
          <a:ext cx="76200" cy="228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76200" cy="228416"/>
    <xdr:sp macro="" textlink="">
      <xdr:nvSpPr>
        <xdr:cNvPr id="41" name="Text Box 44">
          <a:extLst>
            <a:ext uri="{FF2B5EF4-FFF2-40B4-BE49-F238E27FC236}">
              <a16:creationId xmlns:a16="http://schemas.microsoft.com/office/drawing/2014/main" xmlns="" id="{00000000-0008-0000-0D00-000029000000}"/>
            </a:ext>
          </a:extLst>
        </xdr:cNvPr>
        <xdr:cNvSpPr txBox="1">
          <a:spLocks noChangeArrowheads="1"/>
        </xdr:cNvSpPr>
      </xdr:nvSpPr>
      <xdr:spPr bwMode="auto">
        <a:xfrm>
          <a:off x="4362450" y="35490150"/>
          <a:ext cx="76200" cy="228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76200" cy="228416"/>
    <xdr:sp macro="" textlink="">
      <xdr:nvSpPr>
        <xdr:cNvPr id="42" name="Text Box 45">
          <a:extLst>
            <a:ext uri="{FF2B5EF4-FFF2-40B4-BE49-F238E27FC236}">
              <a16:creationId xmlns:a16="http://schemas.microsoft.com/office/drawing/2014/main" xmlns="" id="{00000000-0008-0000-0D00-00002A000000}"/>
            </a:ext>
          </a:extLst>
        </xdr:cNvPr>
        <xdr:cNvSpPr txBox="1">
          <a:spLocks noChangeArrowheads="1"/>
        </xdr:cNvSpPr>
      </xdr:nvSpPr>
      <xdr:spPr bwMode="auto">
        <a:xfrm>
          <a:off x="4362450" y="35490150"/>
          <a:ext cx="76200" cy="228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76200" cy="228416"/>
    <xdr:sp macro="" textlink="">
      <xdr:nvSpPr>
        <xdr:cNvPr id="43" name="Text Box 46">
          <a:extLst>
            <a:ext uri="{FF2B5EF4-FFF2-40B4-BE49-F238E27FC236}">
              <a16:creationId xmlns:a16="http://schemas.microsoft.com/office/drawing/2014/main" xmlns="" id="{00000000-0008-0000-0D00-00002B000000}"/>
            </a:ext>
          </a:extLst>
        </xdr:cNvPr>
        <xdr:cNvSpPr txBox="1">
          <a:spLocks noChangeArrowheads="1"/>
        </xdr:cNvSpPr>
      </xdr:nvSpPr>
      <xdr:spPr bwMode="auto">
        <a:xfrm>
          <a:off x="4362450" y="35490150"/>
          <a:ext cx="76200" cy="228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76200" cy="228416"/>
    <xdr:sp macro="" textlink="">
      <xdr:nvSpPr>
        <xdr:cNvPr id="44" name="Text Box 47">
          <a:extLst>
            <a:ext uri="{FF2B5EF4-FFF2-40B4-BE49-F238E27FC236}">
              <a16:creationId xmlns:a16="http://schemas.microsoft.com/office/drawing/2014/main" xmlns="" id="{00000000-0008-0000-0D00-00002C000000}"/>
            </a:ext>
          </a:extLst>
        </xdr:cNvPr>
        <xdr:cNvSpPr txBox="1">
          <a:spLocks noChangeArrowheads="1"/>
        </xdr:cNvSpPr>
      </xdr:nvSpPr>
      <xdr:spPr bwMode="auto">
        <a:xfrm>
          <a:off x="4362450" y="35490150"/>
          <a:ext cx="76200" cy="228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76200" cy="228416"/>
    <xdr:sp macro="" textlink="">
      <xdr:nvSpPr>
        <xdr:cNvPr id="45" name="Text Box 48">
          <a:extLst>
            <a:ext uri="{FF2B5EF4-FFF2-40B4-BE49-F238E27FC236}">
              <a16:creationId xmlns:a16="http://schemas.microsoft.com/office/drawing/2014/main" xmlns="" id="{00000000-0008-0000-0D00-00002D000000}"/>
            </a:ext>
          </a:extLst>
        </xdr:cNvPr>
        <xdr:cNvSpPr txBox="1">
          <a:spLocks noChangeArrowheads="1"/>
        </xdr:cNvSpPr>
      </xdr:nvSpPr>
      <xdr:spPr bwMode="auto">
        <a:xfrm>
          <a:off x="4362450" y="35490150"/>
          <a:ext cx="76200" cy="228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76200" cy="228416"/>
    <xdr:sp macro="" textlink="">
      <xdr:nvSpPr>
        <xdr:cNvPr id="46" name="Text Box 49">
          <a:extLst>
            <a:ext uri="{FF2B5EF4-FFF2-40B4-BE49-F238E27FC236}">
              <a16:creationId xmlns:a16="http://schemas.microsoft.com/office/drawing/2014/main" xmlns="" id="{00000000-0008-0000-0D00-00002E000000}"/>
            </a:ext>
          </a:extLst>
        </xdr:cNvPr>
        <xdr:cNvSpPr txBox="1">
          <a:spLocks noChangeArrowheads="1"/>
        </xdr:cNvSpPr>
      </xdr:nvSpPr>
      <xdr:spPr bwMode="auto">
        <a:xfrm>
          <a:off x="4362450" y="35490150"/>
          <a:ext cx="76200" cy="228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76200" cy="228416"/>
    <xdr:sp macro="" textlink="">
      <xdr:nvSpPr>
        <xdr:cNvPr id="47" name="Text Box 50">
          <a:extLst>
            <a:ext uri="{FF2B5EF4-FFF2-40B4-BE49-F238E27FC236}">
              <a16:creationId xmlns:a16="http://schemas.microsoft.com/office/drawing/2014/main" xmlns="" id="{00000000-0008-0000-0D00-00002F000000}"/>
            </a:ext>
          </a:extLst>
        </xdr:cNvPr>
        <xdr:cNvSpPr txBox="1">
          <a:spLocks noChangeArrowheads="1"/>
        </xdr:cNvSpPr>
      </xdr:nvSpPr>
      <xdr:spPr bwMode="auto">
        <a:xfrm>
          <a:off x="4362450" y="35490150"/>
          <a:ext cx="76200" cy="228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76200" cy="228416"/>
    <xdr:sp macro="" textlink="">
      <xdr:nvSpPr>
        <xdr:cNvPr id="48" name="Text Box 51">
          <a:extLst>
            <a:ext uri="{FF2B5EF4-FFF2-40B4-BE49-F238E27FC236}">
              <a16:creationId xmlns:a16="http://schemas.microsoft.com/office/drawing/2014/main" xmlns="" id="{00000000-0008-0000-0D00-000030000000}"/>
            </a:ext>
          </a:extLst>
        </xdr:cNvPr>
        <xdr:cNvSpPr txBox="1">
          <a:spLocks noChangeArrowheads="1"/>
        </xdr:cNvSpPr>
      </xdr:nvSpPr>
      <xdr:spPr bwMode="auto">
        <a:xfrm>
          <a:off x="4362450" y="35490150"/>
          <a:ext cx="76200" cy="228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76200" cy="228416"/>
    <xdr:sp macro="" textlink="">
      <xdr:nvSpPr>
        <xdr:cNvPr id="49" name="Text Box 52">
          <a:extLst>
            <a:ext uri="{FF2B5EF4-FFF2-40B4-BE49-F238E27FC236}">
              <a16:creationId xmlns:a16="http://schemas.microsoft.com/office/drawing/2014/main" xmlns="" id="{00000000-0008-0000-0D00-000031000000}"/>
            </a:ext>
          </a:extLst>
        </xdr:cNvPr>
        <xdr:cNvSpPr txBox="1">
          <a:spLocks noChangeArrowheads="1"/>
        </xdr:cNvSpPr>
      </xdr:nvSpPr>
      <xdr:spPr bwMode="auto">
        <a:xfrm>
          <a:off x="4362450" y="35490150"/>
          <a:ext cx="76200" cy="228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76200" cy="228416"/>
    <xdr:sp macro="" textlink="">
      <xdr:nvSpPr>
        <xdr:cNvPr id="50" name="Text Box 53">
          <a:extLst>
            <a:ext uri="{FF2B5EF4-FFF2-40B4-BE49-F238E27FC236}">
              <a16:creationId xmlns:a16="http://schemas.microsoft.com/office/drawing/2014/main" xmlns="" id="{00000000-0008-0000-0D00-000032000000}"/>
            </a:ext>
          </a:extLst>
        </xdr:cNvPr>
        <xdr:cNvSpPr txBox="1">
          <a:spLocks noChangeArrowheads="1"/>
        </xdr:cNvSpPr>
      </xdr:nvSpPr>
      <xdr:spPr bwMode="auto">
        <a:xfrm>
          <a:off x="4362450" y="35490150"/>
          <a:ext cx="76200" cy="228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76200" cy="228416"/>
    <xdr:sp macro="" textlink="">
      <xdr:nvSpPr>
        <xdr:cNvPr id="51" name="Text Box 54">
          <a:extLst>
            <a:ext uri="{FF2B5EF4-FFF2-40B4-BE49-F238E27FC236}">
              <a16:creationId xmlns:a16="http://schemas.microsoft.com/office/drawing/2014/main" xmlns="" id="{00000000-0008-0000-0D00-000033000000}"/>
            </a:ext>
          </a:extLst>
        </xdr:cNvPr>
        <xdr:cNvSpPr txBox="1">
          <a:spLocks noChangeArrowheads="1"/>
        </xdr:cNvSpPr>
      </xdr:nvSpPr>
      <xdr:spPr bwMode="auto">
        <a:xfrm>
          <a:off x="4362450" y="35490150"/>
          <a:ext cx="76200" cy="228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76200" cy="228416"/>
    <xdr:sp macro="" textlink="">
      <xdr:nvSpPr>
        <xdr:cNvPr id="52" name="Text Box 55">
          <a:extLst>
            <a:ext uri="{FF2B5EF4-FFF2-40B4-BE49-F238E27FC236}">
              <a16:creationId xmlns:a16="http://schemas.microsoft.com/office/drawing/2014/main" xmlns="" id="{00000000-0008-0000-0D00-000034000000}"/>
            </a:ext>
          </a:extLst>
        </xdr:cNvPr>
        <xdr:cNvSpPr txBox="1">
          <a:spLocks noChangeArrowheads="1"/>
        </xdr:cNvSpPr>
      </xdr:nvSpPr>
      <xdr:spPr bwMode="auto">
        <a:xfrm>
          <a:off x="4362450" y="35490150"/>
          <a:ext cx="76200" cy="228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76200" cy="228416"/>
    <xdr:sp macro="" textlink="">
      <xdr:nvSpPr>
        <xdr:cNvPr id="53" name="Text Box 56">
          <a:extLst>
            <a:ext uri="{FF2B5EF4-FFF2-40B4-BE49-F238E27FC236}">
              <a16:creationId xmlns:a16="http://schemas.microsoft.com/office/drawing/2014/main" xmlns="" id="{00000000-0008-0000-0D00-000035000000}"/>
            </a:ext>
          </a:extLst>
        </xdr:cNvPr>
        <xdr:cNvSpPr txBox="1">
          <a:spLocks noChangeArrowheads="1"/>
        </xdr:cNvSpPr>
      </xdr:nvSpPr>
      <xdr:spPr bwMode="auto">
        <a:xfrm>
          <a:off x="4362450" y="35490150"/>
          <a:ext cx="76200" cy="228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76200" cy="228416"/>
    <xdr:sp macro="" textlink="">
      <xdr:nvSpPr>
        <xdr:cNvPr id="54" name="Text Box 57">
          <a:extLst>
            <a:ext uri="{FF2B5EF4-FFF2-40B4-BE49-F238E27FC236}">
              <a16:creationId xmlns:a16="http://schemas.microsoft.com/office/drawing/2014/main" xmlns="" id="{00000000-0008-0000-0D00-000036000000}"/>
            </a:ext>
          </a:extLst>
        </xdr:cNvPr>
        <xdr:cNvSpPr txBox="1">
          <a:spLocks noChangeArrowheads="1"/>
        </xdr:cNvSpPr>
      </xdr:nvSpPr>
      <xdr:spPr bwMode="auto">
        <a:xfrm>
          <a:off x="4362450" y="35490150"/>
          <a:ext cx="76200" cy="228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76200" cy="228416"/>
    <xdr:sp macro="" textlink="">
      <xdr:nvSpPr>
        <xdr:cNvPr id="55" name="Text Box 58">
          <a:extLst>
            <a:ext uri="{FF2B5EF4-FFF2-40B4-BE49-F238E27FC236}">
              <a16:creationId xmlns:a16="http://schemas.microsoft.com/office/drawing/2014/main" xmlns="" id="{00000000-0008-0000-0D00-000037000000}"/>
            </a:ext>
          </a:extLst>
        </xdr:cNvPr>
        <xdr:cNvSpPr txBox="1">
          <a:spLocks noChangeArrowheads="1"/>
        </xdr:cNvSpPr>
      </xdr:nvSpPr>
      <xdr:spPr bwMode="auto">
        <a:xfrm>
          <a:off x="4362450" y="35490150"/>
          <a:ext cx="76200" cy="228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76200" cy="228416"/>
    <xdr:sp macro="" textlink="">
      <xdr:nvSpPr>
        <xdr:cNvPr id="56" name="Text Box 59">
          <a:extLst>
            <a:ext uri="{FF2B5EF4-FFF2-40B4-BE49-F238E27FC236}">
              <a16:creationId xmlns:a16="http://schemas.microsoft.com/office/drawing/2014/main" xmlns="" id="{00000000-0008-0000-0D00-000038000000}"/>
            </a:ext>
          </a:extLst>
        </xdr:cNvPr>
        <xdr:cNvSpPr txBox="1">
          <a:spLocks noChangeArrowheads="1"/>
        </xdr:cNvSpPr>
      </xdr:nvSpPr>
      <xdr:spPr bwMode="auto">
        <a:xfrm>
          <a:off x="4362450" y="35490150"/>
          <a:ext cx="76200" cy="228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76200" cy="228416"/>
    <xdr:sp macro="" textlink="">
      <xdr:nvSpPr>
        <xdr:cNvPr id="57" name="Text Box 60">
          <a:extLst>
            <a:ext uri="{FF2B5EF4-FFF2-40B4-BE49-F238E27FC236}">
              <a16:creationId xmlns:a16="http://schemas.microsoft.com/office/drawing/2014/main" xmlns="" id="{00000000-0008-0000-0D00-000039000000}"/>
            </a:ext>
          </a:extLst>
        </xdr:cNvPr>
        <xdr:cNvSpPr txBox="1">
          <a:spLocks noChangeArrowheads="1"/>
        </xdr:cNvSpPr>
      </xdr:nvSpPr>
      <xdr:spPr bwMode="auto">
        <a:xfrm>
          <a:off x="4362450" y="35490150"/>
          <a:ext cx="76200" cy="228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76200" cy="228416"/>
    <xdr:sp macro="" textlink="">
      <xdr:nvSpPr>
        <xdr:cNvPr id="58" name="Text Box 61">
          <a:extLst>
            <a:ext uri="{FF2B5EF4-FFF2-40B4-BE49-F238E27FC236}">
              <a16:creationId xmlns:a16="http://schemas.microsoft.com/office/drawing/2014/main" xmlns="" id="{00000000-0008-0000-0D00-00003A000000}"/>
            </a:ext>
          </a:extLst>
        </xdr:cNvPr>
        <xdr:cNvSpPr txBox="1">
          <a:spLocks noChangeArrowheads="1"/>
        </xdr:cNvSpPr>
      </xdr:nvSpPr>
      <xdr:spPr bwMode="auto">
        <a:xfrm>
          <a:off x="4362450" y="35490150"/>
          <a:ext cx="76200" cy="228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76200" cy="228416"/>
    <xdr:sp macro="" textlink="">
      <xdr:nvSpPr>
        <xdr:cNvPr id="59" name="Text Box 62">
          <a:extLst>
            <a:ext uri="{FF2B5EF4-FFF2-40B4-BE49-F238E27FC236}">
              <a16:creationId xmlns:a16="http://schemas.microsoft.com/office/drawing/2014/main" xmlns="" id="{00000000-0008-0000-0D00-00003B000000}"/>
            </a:ext>
          </a:extLst>
        </xdr:cNvPr>
        <xdr:cNvSpPr txBox="1">
          <a:spLocks noChangeArrowheads="1"/>
        </xdr:cNvSpPr>
      </xdr:nvSpPr>
      <xdr:spPr bwMode="auto">
        <a:xfrm>
          <a:off x="4362450" y="35490150"/>
          <a:ext cx="76200" cy="228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76200" cy="228416"/>
    <xdr:sp macro="" textlink="">
      <xdr:nvSpPr>
        <xdr:cNvPr id="60" name="Text Box 63">
          <a:extLst>
            <a:ext uri="{FF2B5EF4-FFF2-40B4-BE49-F238E27FC236}">
              <a16:creationId xmlns:a16="http://schemas.microsoft.com/office/drawing/2014/main" xmlns="" id="{00000000-0008-0000-0D00-00003C000000}"/>
            </a:ext>
          </a:extLst>
        </xdr:cNvPr>
        <xdr:cNvSpPr txBox="1">
          <a:spLocks noChangeArrowheads="1"/>
        </xdr:cNvSpPr>
      </xdr:nvSpPr>
      <xdr:spPr bwMode="auto">
        <a:xfrm>
          <a:off x="4362450" y="35490150"/>
          <a:ext cx="76200" cy="228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76200" cy="228416"/>
    <xdr:sp macro="" textlink="">
      <xdr:nvSpPr>
        <xdr:cNvPr id="61" name="Text Box 64">
          <a:extLst>
            <a:ext uri="{FF2B5EF4-FFF2-40B4-BE49-F238E27FC236}">
              <a16:creationId xmlns:a16="http://schemas.microsoft.com/office/drawing/2014/main" xmlns="" id="{00000000-0008-0000-0D00-00003D000000}"/>
            </a:ext>
          </a:extLst>
        </xdr:cNvPr>
        <xdr:cNvSpPr txBox="1">
          <a:spLocks noChangeArrowheads="1"/>
        </xdr:cNvSpPr>
      </xdr:nvSpPr>
      <xdr:spPr bwMode="auto">
        <a:xfrm>
          <a:off x="4362450" y="35490150"/>
          <a:ext cx="76200" cy="228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76200" cy="201082"/>
    <xdr:sp macro="" textlink="">
      <xdr:nvSpPr>
        <xdr:cNvPr id="62" name="Text Box 65">
          <a:extLst>
            <a:ext uri="{FF2B5EF4-FFF2-40B4-BE49-F238E27FC236}">
              <a16:creationId xmlns:a16="http://schemas.microsoft.com/office/drawing/2014/main" xmlns="" id="{00000000-0008-0000-0D00-00003E000000}"/>
            </a:ext>
          </a:extLst>
        </xdr:cNvPr>
        <xdr:cNvSpPr txBox="1">
          <a:spLocks noChangeArrowheads="1"/>
        </xdr:cNvSpPr>
      </xdr:nvSpPr>
      <xdr:spPr bwMode="auto">
        <a:xfrm>
          <a:off x="4362450" y="35490150"/>
          <a:ext cx="76200" cy="201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76200" cy="201082"/>
    <xdr:sp macro="" textlink="">
      <xdr:nvSpPr>
        <xdr:cNvPr id="63" name="Text Box 91">
          <a:extLst>
            <a:ext uri="{FF2B5EF4-FFF2-40B4-BE49-F238E27FC236}">
              <a16:creationId xmlns:a16="http://schemas.microsoft.com/office/drawing/2014/main" xmlns="" id="{00000000-0008-0000-0D00-00003F000000}"/>
            </a:ext>
          </a:extLst>
        </xdr:cNvPr>
        <xdr:cNvSpPr txBox="1">
          <a:spLocks noChangeArrowheads="1"/>
        </xdr:cNvSpPr>
      </xdr:nvSpPr>
      <xdr:spPr bwMode="auto">
        <a:xfrm>
          <a:off x="4362450" y="35490150"/>
          <a:ext cx="76200" cy="201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31</xdr:row>
      <xdr:rowOff>0</xdr:rowOff>
    </xdr:from>
    <xdr:to>
      <xdr:col>2</xdr:col>
      <xdr:colOff>76200</xdr:colOff>
      <xdr:row>31</xdr:row>
      <xdr:rowOff>257175</xdr:rowOff>
    </xdr:to>
    <xdr:sp macro="" textlink="">
      <xdr:nvSpPr>
        <xdr:cNvPr id="3" name="Text Box 19">
          <a:extLst>
            <a:ext uri="{FF2B5EF4-FFF2-40B4-BE49-F238E27FC236}">
              <a16:creationId xmlns:a16="http://schemas.microsoft.com/office/drawing/2014/main" xmlns="" id="{00000000-0008-0000-0E00-000003000000}"/>
            </a:ext>
          </a:extLst>
        </xdr:cNvPr>
        <xdr:cNvSpPr txBox="1">
          <a:spLocks noChangeArrowheads="1"/>
        </xdr:cNvSpPr>
      </xdr:nvSpPr>
      <xdr:spPr bwMode="auto">
        <a:xfrm>
          <a:off x="3505200" y="3112484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76200</xdr:colOff>
      <xdr:row>31</xdr:row>
      <xdr:rowOff>257175</xdr:rowOff>
    </xdr:to>
    <xdr:sp macro="" textlink="">
      <xdr:nvSpPr>
        <xdr:cNvPr id="4" name="Text Box 20">
          <a:extLst>
            <a:ext uri="{FF2B5EF4-FFF2-40B4-BE49-F238E27FC236}">
              <a16:creationId xmlns:a16="http://schemas.microsoft.com/office/drawing/2014/main" xmlns="" id="{00000000-0008-0000-0E00-000004000000}"/>
            </a:ext>
          </a:extLst>
        </xdr:cNvPr>
        <xdr:cNvSpPr txBox="1">
          <a:spLocks noChangeArrowheads="1"/>
        </xdr:cNvSpPr>
      </xdr:nvSpPr>
      <xdr:spPr bwMode="auto">
        <a:xfrm>
          <a:off x="3505200" y="3112484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76200</xdr:colOff>
      <xdr:row>31</xdr:row>
      <xdr:rowOff>257175</xdr:rowOff>
    </xdr:to>
    <xdr:sp macro="" textlink="">
      <xdr:nvSpPr>
        <xdr:cNvPr id="5" name="Text Box 21">
          <a:extLst>
            <a:ext uri="{FF2B5EF4-FFF2-40B4-BE49-F238E27FC236}">
              <a16:creationId xmlns:a16="http://schemas.microsoft.com/office/drawing/2014/main" xmlns="" id="{00000000-0008-0000-0E00-000005000000}"/>
            </a:ext>
          </a:extLst>
        </xdr:cNvPr>
        <xdr:cNvSpPr txBox="1">
          <a:spLocks noChangeArrowheads="1"/>
        </xdr:cNvSpPr>
      </xdr:nvSpPr>
      <xdr:spPr bwMode="auto">
        <a:xfrm>
          <a:off x="3505200" y="3112484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76200</xdr:colOff>
      <xdr:row>31</xdr:row>
      <xdr:rowOff>257175</xdr:rowOff>
    </xdr:to>
    <xdr:sp macro="" textlink="">
      <xdr:nvSpPr>
        <xdr:cNvPr id="6" name="Text Box 22">
          <a:extLst>
            <a:ext uri="{FF2B5EF4-FFF2-40B4-BE49-F238E27FC236}">
              <a16:creationId xmlns:a16="http://schemas.microsoft.com/office/drawing/2014/main" xmlns="" id="{00000000-0008-0000-0E00-000006000000}"/>
            </a:ext>
          </a:extLst>
        </xdr:cNvPr>
        <xdr:cNvSpPr txBox="1">
          <a:spLocks noChangeArrowheads="1"/>
        </xdr:cNvSpPr>
      </xdr:nvSpPr>
      <xdr:spPr bwMode="auto">
        <a:xfrm>
          <a:off x="3505200" y="3112484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76200</xdr:colOff>
      <xdr:row>31</xdr:row>
      <xdr:rowOff>257175</xdr:rowOff>
    </xdr:to>
    <xdr:sp macro="" textlink="">
      <xdr:nvSpPr>
        <xdr:cNvPr id="7" name="Text Box 23">
          <a:extLst>
            <a:ext uri="{FF2B5EF4-FFF2-40B4-BE49-F238E27FC236}">
              <a16:creationId xmlns:a16="http://schemas.microsoft.com/office/drawing/2014/main" xmlns="" id="{00000000-0008-0000-0E00-000007000000}"/>
            </a:ext>
          </a:extLst>
        </xdr:cNvPr>
        <xdr:cNvSpPr txBox="1">
          <a:spLocks noChangeArrowheads="1"/>
        </xdr:cNvSpPr>
      </xdr:nvSpPr>
      <xdr:spPr bwMode="auto">
        <a:xfrm>
          <a:off x="3505200" y="3112484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76200</xdr:colOff>
      <xdr:row>31</xdr:row>
      <xdr:rowOff>257175</xdr:rowOff>
    </xdr:to>
    <xdr:sp macro="" textlink="">
      <xdr:nvSpPr>
        <xdr:cNvPr id="8" name="Text Box 24">
          <a:extLst>
            <a:ext uri="{FF2B5EF4-FFF2-40B4-BE49-F238E27FC236}">
              <a16:creationId xmlns:a16="http://schemas.microsoft.com/office/drawing/2014/main" xmlns="" id="{00000000-0008-0000-0E00-000008000000}"/>
            </a:ext>
          </a:extLst>
        </xdr:cNvPr>
        <xdr:cNvSpPr txBox="1">
          <a:spLocks noChangeArrowheads="1"/>
        </xdr:cNvSpPr>
      </xdr:nvSpPr>
      <xdr:spPr bwMode="auto">
        <a:xfrm>
          <a:off x="3505200" y="3112484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76200</xdr:colOff>
      <xdr:row>31</xdr:row>
      <xdr:rowOff>257175</xdr:rowOff>
    </xdr:to>
    <xdr:sp macro="" textlink="">
      <xdr:nvSpPr>
        <xdr:cNvPr id="9" name="Text Box 19">
          <a:extLst>
            <a:ext uri="{FF2B5EF4-FFF2-40B4-BE49-F238E27FC236}">
              <a16:creationId xmlns:a16="http://schemas.microsoft.com/office/drawing/2014/main" xmlns="" id="{00000000-0008-0000-0E00-000009000000}"/>
            </a:ext>
          </a:extLst>
        </xdr:cNvPr>
        <xdr:cNvSpPr txBox="1">
          <a:spLocks noChangeArrowheads="1"/>
        </xdr:cNvSpPr>
      </xdr:nvSpPr>
      <xdr:spPr bwMode="auto">
        <a:xfrm>
          <a:off x="3505200" y="3112484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76200</xdr:colOff>
      <xdr:row>31</xdr:row>
      <xdr:rowOff>257175</xdr:rowOff>
    </xdr:to>
    <xdr:sp macro="" textlink="">
      <xdr:nvSpPr>
        <xdr:cNvPr id="10" name="Text Box 20">
          <a:extLst>
            <a:ext uri="{FF2B5EF4-FFF2-40B4-BE49-F238E27FC236}">
              <a16:creationId xmlns:a16="http://schemas.microsoft.com/office/drawing/2014/main" xmlns="" id="{00000000-0008-0000-0E00-00000A000000}"/>
            </a:ext>
          </a:extLst>
        </xdr:cNvPr>
        <xdr:cNvSpPr txBox="1">
          <a:spLocks noChangeArrowheads="1"/>
        </xdr:cNvSpPr>
      </xdr:nvSpPr>
      <xdr:spPr bwMode="auto">
        <a:xfrm>
          <a:off x="3505200" y="3112484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76200</xdr:colOff>
      <xdr:row>31</xdr:row>
      <xdr:rowOff>257175</xdr:rowOff>
    </xdr:to>
    <xdr:sp macro="" textlink="">
      <xdr:nvSpPr>
        <xdr:cNvPr id="11" name="Text Box 21">
          <a:extLst>
            <a:ext uri="{FF2B5EF4-FFF2-40B4-BE49-F238E27FC236}">
              <a16:creationId xmlns:a16="http://schemas.microsoft.com/office/drawing/2014/main" xmlns="" id="{00000000-0008-0000-0E00-00000B000000}"/>
            </a:ext>
          </a:extLst>
        </xdr:cNvPr>
        <xdr:cNvSpPr txBox="1">
          <a:spLocks noChangeArrowheads="1"/>
        </xdr:cNvSpPr>
      </xdr:nvSpPr>
      <xdr:spPr bwMode="auto">
        <a:xfrm>
          <a:off x="3505200" y="3112484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76200</xdr:colOff>
      <xdr:row>31</xdr:row>
      <xdr:rowOff>257175</xdr:rowOff>
    </xdr:to>
    <xdr:sp macro="" textlink="">
      <xdr:nvSpPr>
        <xdr:cNvPr id="12" name="Text Box 22">
          <a:extLst>
            <a:ext uri="{FF2B5EF4-FFF2-40B4-BE49-F238E27FC236}">
              <a16:creationId xmlns:a16="http://schemas.microsoft.com/office/drawing/2014/main" xmlns="" id="{00000000-0008-0000-0E00-00000C000000}"/>
            </a:ext>
          </a:extLst>
        </xdr:cNvPr>
        <xdr:cNvSpPr txBox="1">
          <a:spLocks noChangeArrowheads="1"/>
        </xdr:cNvSpPr>
      </xdr:nvSpPr>
      <xdr:spPr bwMode="auto">
        <a:xfrm>
          <a:off x="3505200" y="3112484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76200</xdr:colOff>
      <xdr:row>31</xdr:row>
      <xdr:rowOff>257175</xdr:rowOff>
    </xdr:to>
    <xdr:sp macro="" textlink="">
      <xdr:nvSpPr>
        <xdr:cNvPr id="13" name="Text Box 23">
          <a:extLst>
            <a:ext uri="{FF2B5EF4-FFF2-40B4-BE49-F238E27FC236}">
              <a16:creationId xmlns:a16="http://schemas.microsoft.com/office/drawing/2014/main" xmlns="" id="{00000000-0008-0000-0E00-00000D000000}"/>
            </a:ext>
          </a:extLst>
        </xdr:cNvPr>
        <xdr:cNvSpPr txBox="1">
          <a:spLocks noChangeArrowheads="1"/>
        </xdr:cNvSpPr>
      </xdr:nvSpPr>
      <xdr:spPr bwMode="auto">
        <a:xfrm>
          <a:off x="3505200" y="3112484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76200</xdr:colOff>
      <xdr:row>31</xdr:row>
      <xdr:rowOff>257175</xdr:rowOff>
    </xdr:to>
    <xdr:sp macro="" textlink="">
      <xdr:nvSpPr>
        <xdr:cNvPr id="14" name="Text Box 24">
          <a:extLst>
            <a:ext uri="{FF2B5EF4-FFF2-40B4-BE49-F238E27FC236}">
              <a16:creationId xmlns:a16="http://schemas.microsoft.com/office/drawing/2014/main" xmlns="" id="{00000000-0008-0000-0E00-00000E000000}"/>
            </a:ext>
          </a:extLst>
        </xdr:cNvPr>
        <xdr:cNvSpPr txBox="1">
          <a:spLocks noChangeArrowheads="1"/>
        </xdr:cNvSpPr>
      </xdr:nvSpPr>
      <xdr:spPr bwMode="auto">
        <a:xfrm>
          <a:off x="3505200" y="3112484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228600</xdr:colOff>
      <xdr:row>15</xdr:row>
      <xdr:rowOff>0</xdr:rowOff>
    </xdr:from>
    <xdr:ext cx="76200" cy="428625"/>
    <xdr:sp macro="" textlink="">
      <xdr:nvSpPr>
        <xdr:cNvPr id="12" name="Text Box 38">
          <a:extLst>
            <a:ext uri="{FF2B5EF4-FFF2-40B4-BE49-F238E27FC236}">
              <a16:creationId xmlns:a16="http://schemas.microsoft.com/office/drawing/2014/main" xmlns="" id="{00000000-0008-0000-1100-00000C000000}"/>
            </a:ext>
          </a:extLst>
        </xdr:cNvPr>
        <xdr:cNvSpPr txBox="1">
          <a:spLocks noChangeArrowheads="1"/>
        </xdr:cNvSpPr>
      </xdr:nvSpPr>
      <xdr:spPr bwMode="auto">
        <a:xfrm>
          <a:off x="17602200" y="13592175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295275</xdr:colOff>
      <xdr:row>37</xdr:row>
      <xdr:rowOff>0</xdr:rowOff>
    </xdr:from>
    <xdr:ext cx="76200" cy="1447800"/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xmlns="" id="{00000000-0008-0000-1100-000012000000}"/>
            </a:ext>
          </a:extLst>
        </xdr:cNvPr>
        <xdr:cNvSpPr txBox="1">
          <a:spLocks noChangeArrowheads="1"/>
        </xdr:cNvSpPr>
      </xdr:nvSpPr>
      <xdr:spPr bwMode="auto">
        <a:xfrm>
          <a:off x="5429250" y="28041600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37</xdr:row>
      <xdr:rowOff>0</xdr:rowOff>
    </xdr:from>
    <xdr:ext cx="76200" cy="200025"/>
    <xdr:sp macro="" textlink="">
      <xdr:nvSpPr>
        <xdr:cNvPr id="19" name="Text Box 38">
          <a:extLst>
            <a:ext uri="{FF2B5EF4-FFF2-40B4-BE49-F238E27FC236}">
              <a16:creationId xmlns:a16="http://schemas.microsoft.com/office/drawing/2014/main" xmlns="" id="{00000000-0008-0000-1100-000013000000}"/>
            </a:ext>
          </a:extLst>
        </xdr:cNvPr>
        <xdr:cNvSpPr txBox="1">
          <a:spLocks noChangeArrowheads="1"/>
        </xdr:cNvSpPr>
      </xdr:nvSpPr>
      <xdr:spPr bwMode="auto">
        <a:xfrm>
          <a:off x="3867150" y="28041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37</xdr:row>
      <xdr:rowOff>0</xdr:rowOff>
    </xdr:from>
    <xdr:ext cx="76200" cy="1057275"/>
    <xdr:sp macro="" textlink="">
      <xdr:nvSpPr>
        <xdr:cNvPr id="22" name="Text Box 3">
          <a:extLst>
            <a:ext uri="{FF2B5EF4-FFF2-40B4-BE49-F238E27FC236}">
              <a16:creationId xmlns:a16="http://schemas.microsoft.com/office/drawing/2014/main" xmlns="" id="{00000000-0008-0000-1100-000016000000}"/>
            </a:ext>
          </a:extLst>
        </xdr:cNvPr>
        <xdr:cNvSpPr txBox="1">
          <a:spLocks noChangeArrowheads="1"/>
        </xdr:cNvSpPr>
      </xdr:nvSpPr>
      <xdr:spPr bwMode="auto">
        <a:xfrm>
          <a:off x="3867150" y="28041600"/>
          <a:ext cx="762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37</xdr:row>
      <xdr:rowOff>0</xdr:rowOff>
    </xdr:from>
    <xdr:ext cx="76200" cy="1057275"/>
    <xdr:sp macro="" textlink="">
      <xdr:nvSpPr>
        <xdr:cNvPr id="23" name="Text Box 4">
          <a:extLst>
            <a:ext uri="{FF2B5EF4-FFF2-40B4-BE49-F238E27FC236}">
              <a16:creationId xmlns:a16="http://schemas.microsoft.com/office/drawing/2014/main" xmlns="" id="{00000000-0008-0000-1100-000017000000}"/>
            </a:ext>
          </a:extLst>
        </xdr:cNvPr>
        <xdr:cNvSpPr txBox="1">
          <a:spLocks noChangeArrowheads="1"/>
        </xdr:cNvSpPr>
      </xdr:nvSpPr>
      <xdr:spPr bwMode="auto">
        <a:xfrm>
          <a:off x="3867150" y="28041600"/>
          <a:ext cx="762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37</xdr:row>
      <xdr:rowOff>0</xdr:rowOff>
    </xdr:from>
    <xdr:ext cx="76200" cy="1057275"/>
    <xdr:sp macro="" textlink="">
      <xdr:nvSpPr>
        <xdr:cNvPr id="24" name="Text Box 5">
          <a:extLst>
            <a:ext uri="{FF2B5EF4-FFF2-40B4-BE49-F238E27FC236}">
              <a16:creationId xmlns:a16="http://schemas.microsoft.com/office/drawing/2014/main" xmlns="" id="{00000000-0008-0000-1100-000018000000}"/>
            </a:ext>
          </a:extLst>
        </xdr:cNvPr>
        <xdr:cNvSpPr txBox="1">
          <a:spLocks noChangeArrowheads="1"/>
        </xdr:cNvSpPr>
      </xdr:nvSpPr>
      <xdr:spPr bwMode="auto">
        <a:xfrm>
          <a:off x="3867150" y="28041600"/>
          <a:ext cx="762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37</xdr:row>
      <xdr:rowOff>0</xdr:rowOff>
    </xdr:from>
    <xdr:ext cx="76200" cy="1057275"/>
    <xdr:sp macro="" textlink="">
      <xdr:nvSpPr>
        <xdr:cNvPr id="25" name="Text Box 6">
          <a:extLst>
            <a:ext uri="{FF2B5EF4-FFF2-40B4-BE49-F238E27FC236}">
              <a16:creationId xmlns:a16="http://schemas.microsoft.com/office/drawing/2014/main" xmlns="" id="{00000000-0008-0000-1100-000019000000}"/>
            </a:ext>
          </a:extLst>
        </xdr:cNvPr>
        <xdr:cNvSpPr txBox="1">
          <a:spLocks noChangeArrowheads="1"/>
        </xdr:cNvSpPr>
      </xdr:nvSpPr>
      <xdr:spPr bwMode="auto">
        <a:xfrm>
          <a:off x="3867150" y="28041600"/>
          <a:ext cx="762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37</xdr:row>
      <xdr:rowOff>0</xdr:rowOff>
    </xdr:from>
    <xdr:ext cx="76200" cy="1057275"/>
    <xdr:sp macro="" textlink="">
      <xdr:nvSpPr>
        <xdr:cNvPr id="26" name="Text Box 7">
          <a:extLst>
            <a:ext uri="{FF2B5EF4-FFF2-40B4-BE49-F238E27FC236}">
              <a16:creationId xmlns:a16="http://schemas.microsoft.com/office/drawing/2014/main" xmlns="" id="{00000000-0008-0000-1100-00001A000000}"/>
            </a:ext>
          </a:extLst>
        </xdr:cNvPr>
        <xdr:cNvSpPr txBox="1">
          <a:spLocks noChangeArrowheads="1"/>
        </xdr:cNvSpPr>
      </xdr:nvSpPr>
      <xdr:spPr bwMode="auto">
        <a:xfrm>
          <a:off x="3867150" y="28041600"/>
          <a:ext cx="762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790575</xdr:colOff>
      <xdr:row>37</xdr:row>
      <xdr:rowOff>0</xdr:rowOff>
    </xdr:from>
    <xdr:ext cx="76200" cy="1057275"/>
    <xdr:sp macro="" textlink="">
      <xdr:nvSpPr>
        <xdr:cNvPr id="27" name="Text Box 11">
          <a:extLst>
            <a:ext uri="{FF2B5EF4-FFF2-40B4-BE49-F238E27FC236}">
              <a16:creationId xmlns:a16="http://schemas.microsoft.com/office/drawing/2014/main" xmlns="" id="{00000000-0008-0000-1100-00001B000000}"/>
            </a:ext>
          </a:extLst>
        </xdr:cNvPr>
        <xdr:cNvSpPr txBox="1">
          <a:spLocks noChangeArrowheads="1"/>
        </xdr:cNvSpPr>
      </xdr:nvSpPr>
      <xdr:spPr bwMode="auto">
        <a:xfrm>
          <a:off x="1752600" y="28041600"/>
          <a:ext cx="762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790575</xdr:colOff>
      <xdr:row>37</xdr:row>
      <xdr:rowOff>0</xdr:rowOff>
    </xdr:from>
    <xdr:ext cx="76200" cy="1057275"/>
    <xdr:sp macro="" textlink="">
      <xdr:nvSpPr>
        <xdr:cNvPr id="28" name="Text Box 12">
          <a:extLst>
            <a:ext uri="{FF2B5EF4-FFF2-40B4-BE49-F238E27FC236}">
              <a16:creationId xmlns:a16="http://schemas.microsoft.com/office/drawing/2014/main" xmlns="" id="{00000000-0008-0000-1100-00001C000000}"/>
            </a:ext>
          </a:extLst>
        </xdr:cNvPr>
        <xdr:cNvSpPr txBox="1">
          <a:spLocks noChangeArrowheads="1"/>
        </xdr:cNvSpPr>
      </xdr:nvSpPr>
      <xdr:spPr bwMode="auto">
        <a:xfrm>
          <a:off x="1752600" y="28041600"/>
          <a:ext cx="762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37</xdr:row>
      <xdr:rowOff>0</xdr:rowOff>
    </xdr:from>
    <xdr:ext cx="76200" cy="1057275"/>
    <xdr:sp macro="" textlink="">
      <xdr:nvSpPr>
        <xdr:cNvPr id="29" name="Text Box 13">
          <a:extLst>
            <a:ext uri="{FF2B5EF4-FFF2-40B4-BE49-F238E27FC236}">
              <a16:creationId xmlns:a16="http://schemas.microsoft.com/office/drawing/2014/main" xmlns="" id="{00000000-0008-0000-1100-00001D000000}"/>
            </a:ext>
          </a:extLst>
        </xdr:cNvPr>
        <xdr:cNvSpPr txBox="1">
          <a:spLocks noChangeArrowheads="1"/>
        </xdr:cNvSpPr>
      </xdr:nvSpPr>
      <xdr:spPr bwMode="auto">
        <a:xfrm>
          <a:off x="3867150" y="28041600"/>
          <a:ext cx="762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37</xdr:row>
      <xdr:rowOff>0</xdr:rowOff>
    </xdr:from>
    <xdr:ext cx="76200" cy="1057275"/>
    <xdr:sp macro="" textlink="">
      <xdr:nvSpPr>
        <xdr:cNvPr id="30" name="Text Box 14">
          <a:extLst>
            <a:ext uri="{FF2B5EF4-FFF2-40B4-BE49-F238E27FC236}">
              <a16:creationId xmlns:a16="http://schemas.microsoft.com/office/drawing/2014/main" xmlns="" id="{00000000-0008-0000-1100-00001E000000}"/>
            </a:ext>
          </a:extLst>
        </xdr:cNvPr>
        <xdr:cNvSpPr txBox="1">
          <a:spLocks noChangeArrowheads="1"/>
        </xdr:cNvSpPr>
      </xdr:nvSpPr>
      <xdr:spPr bwMode="auto">
        <a:xfrm>
          <a:off x="3867150" y="28041600"/>
          <a:ext cx="762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790575</xdr:colOff>
      <xdr:row>37</xdr:row>
      <xdr:rowOff>0</xdr:rowOff>
    </xdr:from>
    <xdr:ext cx="76200" cy="1057275"/>
    <xdr:sp macro="" textlink="">
      <xdr:nvSpPr>
        <xdr:cNvPr id="31" name="Text Box 15">
          <a:extLst>
            <a:ext uri="{FF2B5EF4-FFF2-40B4-BE49-F238E27FC236}">
              <a16:creationId xmlns:a16="http://schemas.microsoft.com/office/drawing/2014/main" xmlns="" id="{00000000-0008-0000-1100-00001F000000}"/>
            </a:ext>
          </a:extLst>
        </xdr:cNvPr>
        <xdr:cNvSpPr txBox="1">
          <a:spLocks noChangeArrowheads="1"/>
        </xdr:cNvSpPr>
      </xdr:nvSpPr>
      <xdr:spPr bwMode="auto">
        <a:xfrm>
          <a:off x="1752600" y="28041600"/>
          <a:ext cx="762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790575</xdr:colOff>
      <xdr:row>37</xdr:row>
      <xdr:rowOff>0</xdr:rowOff>
    </xdr:from>
    <xdr:ext cx="76200" cy="1057275"/>
    <xdr:sp macro="" textlink="">
      <xdr:nvSpPr>
        <xdr:cNvPr id="32" name="Text Box 16">
          <a:extLst>
            <a:ext uri="{FF2B5EF4-FFF2-40B4-BE49-F238E27FC236}">
              <a16:creationId xmlns:a16="http://schemas.microsoft.com/office/drawing/2014/main" xmlns="" id="{00000000-0008-0000-1100-000020000000}"/>
            </a:ext>
          </a:extLst>
        </xdr:cNvPr>
        <xdr:cNvSpPr txBox="1">
          <a:spLocks noChangeArrowheads="1"/>
        </xdr:cNvSpPr>
      </xdr:nvSpPr>
      <xdr:spPr bwMode="auto">
        <a:xfrm>
          <a:off x="1752600" y="28041600"/>
          <a:ext cx="762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37</xdr:row>
      <xdr:rowOff>0</xdr:rowOff>
    </xdr:from>
    <xdr:ext cx="76200" cy="1057275"/>
    <xdr:sp macro="" textlink="">
      <xdr:nvSpPr>
        <xdr:cNvPr id="33" name="Text Box 22">
          <a:extLst>
            <a:ext uri="{FF2B5EF4-FFF2-40B4-BE49-F238E27FC236}">
              <a16:creationId xmlns:a16="http://schemas.microsoft.com/office/drawing/2014/main" xmlns="" id="{00000000-0008-0000-1100-000021000000}"/>
            </a:ext>
          </a:extLst>
        </xdr:cNvPr>
        <xdr:cNvSpPr txBox="1">
          <a:spLocks noChangeArrowheads="1"/>
        </xdr:cNvSpPr>
      </xdr:nvSpPr>
      <xdr:spPr bwMode="auto">
        <a:xfrm>
          <a:off x="3867150" y="28041600"/>
          <a:ext cx="762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790575</xdr:colOff>
      <xdr:row>37</xdr:row>
      <xdr:rowOff>0</xdr:rowOff>
    </xdr:from>
    <xdr:ext cx="76200" cy="1057275"/>
    <xdr:sp macro="" textlink="">
      <xdr:nvSpPr>
        <xdr:cNvPr id="35" name="Text Box 24">
          <a:extLst>
            <a:ext uri="{FF2B5EF4-FFF2-40B4-BE49-F238E27FC236}">
              <a16:creationId xmlns:a16="http://schemas.microsoft.com/office/drawing/2014/main" xmlns="" id="{00000000-0008-0000-1100-000023000000}"/>
            </a:ext>
          </a:extLst>
        </xdr:cNvPr>
        <xdr:cNvSpPr txBox="1">
          <a:spLocks noChangeArrowheads="1"/>
        </xdr:cNvSpPr>
      </xdr:nvSpPr>
      <xdr:spPr bwMode="auto">
        <a:xfrm>
          <a:off x="1752600" y="28041600"/>
          <a:ext cx="762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790575</xdr:colOff>
      <xdr:row>37</xdr:row>
      <xdr:rowOff>0</xdr:rowOff>
    </xdr:from>
    <xdr:ext cx="76200" cy="1057275"/>
    <xdr:sp macro="" textlink="">
      <xdr:nvSpPr>
        <xdr:cNvPr id="36" name="Text Box 25">
          <a:extLst>
            <a:ext uri="{FF2B5EF4-FFF2-40B4-BE49-F238E27FC236}">
              <a16:creationId xmlns:a16="http://schemas.microsoft.com/office/drawing/2014/main" xmlns="" id="{00000000-0008-0000-1100-000024000000}"/>
            </a:ext>
          </a:extLst>
        </xdr:cNvPr>
        <xdr:cNvSpPr txBox="1">
          <a:spLocks noChangeArrowheads="1"/>
        </xdr:cNvSpPr>
      </xdr:nvSpPr>
      <xdr:spPr bwMode="auto">
        <a:xfrm>
          <a:off x="1752600" y="28041600"/>
          <a:ext cx="762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790575</xdr:colOff>
      <xdr:row>37</xdr:row>
      <xdr:rowOff>0</xdr:rowOff>
    </xdr:from>
    <xdr:ext cx="76200" cy="1057275"/>
    <xdr:sp macro="" textlink="">
      <xdr:nvSpPr>
        <xdr:cNvPr id="43" name="Text Box 11">
          <a:extLst>
            <a:ext uri="{FF2B5EF4-FFF2-40B4-BE49-F238E27FC236}">
              <a16:creationId xmlns:a16="http://schemas.microsoft.com/office/drawing/2014/main" xmlns="" id="{00000000-0008-0000-1100-00002B000000}"/>
            </a:ext>
          </a:extLst>
        </xdr:cNvPr>
        <xdr:cNvSpPr txBox="1">
          <a:spLocks noChangeArrowheads="1"/>
        </xdr:cNvSpPr>
      </xdr:nvSpPr>
      <xdr:spPr bwMode="auto">
        <a:xfrm>
          <a:off x="1752600" y="28041600"/>
          <a:ext cx="762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790575</xdr:colOff>
      <xdr:row>37</xdr:row>
      <xdr:rowOff>0</xdr:rowOff>
    </xdr:from>
    <xdr:ext cx="76200" cy="1057275"/>
    <xdr:sp macro="" textlink="">
      <xdr:nvSpPr>
        <xdr:cNvPr id="44" name="Text Box 12">
          <a:extLst>
            <a:ext uri="{FF2B5EF4-FFF2-40B4-BE49-F238E27FC236}">
              <a16:creationId xmlns:a16="http://schemas.microsoft.com/office/drawing/2014/main" xmlns="" id="{00000000-0008-0000-1100-00002C000000}"/>
            </a:ext>
          </a:extLst>
        </xdr:cNvPr>
        <xdr:cNvSpPr txBox="1">
          <a:spLocks noChangeArrowheads="1"/>
        </xdr:cNvSpPr>
      </xdr:nvSpPr>
      <xdr:spPr bwMode="auto">
        <a:xfrm>
          <a:off x="1752600" y="28041600"/>
          <a:ext cx="762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790575</xdr:colOff>
      <xdr:row>37</xdr:row>
      <xdr:rowOff>0</xdr:rowOff>
    </xdr:from>
    <xdr:ext cx="76200" cy="1057275"/>
    <xdr:sp macro="" textlink="">
      <xdr:nvSpPr>
        <xdr:cNvPr id="47" name="Text Box 15">
          <a:extLst>
            <a:ext uri="{FF2B5EF4-FFF2-40B4-BE49-F238E27FC236}">
              <a16:creationId xmlns:a16="http://schemas.microsoft.com/office/drawing/2014/main" xmlns="" id="{00000000-0008-0000-1100-00002F000000}"/>
            </a:ext>
          </a:extLst>
        </xdr:cNvPr>
        <xdr:cNvSpPr txBox="1">
          <a:spLocks noChangeArrowheads="1"/>
        </xdr:cNvSpPr>
      </xdr:nvSpPr>
      <xdr:spPr bwMode="auto">
        <a:xfrm>
          <a:off x="1752600" y="28041600"/>
          <a:ext cx="762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790575</xdr:colOff>
      <xdr:row>37</xdr:row>
      <xdr:rowOff>0</xdr:rowOff>
    </xdr:from>
    <xdr:ext cx="76200" cy="1057275"/>
    <xdr:sp macro="" textlink="">
      <xdr:nvSpPr>
        <xdr:cNvPr id="48" name="Text Box 16">
          <a:extLst>
            <a:ext uri="{FF2B5EF4-FFF2-40B4-BE49-F238E27FC236}">
              <a16:creationId xmlns:a16="http://schemas.microsoft.com/office/drawing/2014/main" xmlns="" id="{00000000-0008-0000-1100-000030000000}"/>
            </a:ext>
          </a:extLst>
        </xdr:cNvPr>
        <xdr:cNvSpPr txBox="1">
          <a:spLocks noChangeArrowheads="1"/>
        </xdr:cNvSpPr>
      </xdr:nvSpPr>
      <xdr:spPr bwMode="auto">
        <a:xfrm>
          <a:off x="1752600" y="28041600"/>
          <a:ext cx="762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790575</xdr:colOff>
      <xdr:row>37</xdr:row>
      <xdr:rowOff>0</xdr:rowOff>
    </xdr:from>
    <xdr:ext cx="76200" cy="1057275"/>
    <xdr:sp macro="" textlink="">
      <xdr:nvSpPr>
        <xdr:cNvPr id="51" name="Text Box 24">
          <a:extLst>
            <a:ext uri="{FF2B5EF4-FFF2-40B4-BE49-F238E27FC236}">
              <a16:creationId xmlns:a16="http://schemas.microsoft.com/office/drawing/2014/main" xmlns="" id="{00000000-0008-0000-1100-000033000000}"/>
            </a:ext>
          </a:extLst>
        </xdr:cNvPr>
        <xdr:cNvSpPr txBox="1">
          <a:spLocks noChangeArrowheads="1"/>
        </xdr:cNvSpPr>
      </xdr:nvSpPr>
      <xdr:spPr bwMode="auto">
        <a:xfrm>
          <a:off x="1752600" y="28041600"/>
          <a:ext cx="762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790575</xdr:colOff>
      <xdr:row>37</xdr:row>
      <xdr:rowOff>0</xdr:rowOff>
    </xdr:from>
    <xdr:ext cx="76200" cy="1057275"/>
    <xdr:sp macro="" textlink="">
      <xdr:nvSpPr>
        <xdr:cNvPr id="52" name="Text Box 25">
          <a:extLst>
            <a:ext uri="{FF2B5EF4-FFF2-40B4-BE49-F238E27FC236}">
              <a16:creationId xmlns:a16="http://schemas.microsoft.com/office/drawing/2014/main" xmlns="" id="{00000000-0008-0000-1100-000034000000}"/>
            </a:ext>
          </a:extLst>
        </xdr:cNvPr>
        <xdr:cNvSpPr txBox="1">
          <a:spLocks noChangeArrowheads="1"/>
        </xdr:cNvSpPr>
      </xdr:nvSpPr>
      <xdr:spPr bwMode="auto">
        <a:xfrm>
          <a:off x="1752600" y="28041600"/>
          <a:ext cx="762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37</xdr:row>
      <xdr:rowOff>0</xdr:rowOff>
    </xdr:from>
    <xdr:ext cx="76200" cy="762000"/>
    <xdr:sp macro="" textlink="">
      <xdr:nvSpPr>
        <xdr:cNvPr id="53" name="Text Box 39">
          <a:extLst>
            <a:ext uri="{FF2B5EF4-FFF2-40B4-BE49-F238E27FC236}">
              <a16:creationId xmlns:a16="http://schemas.microsoft.com/office/drawing/2014/main" xmlns="" id="{00000000-0008-0000-1100-000035000000}"/>
            </a:ext>
          </a:extLst>
        </xdr:cNvPr>
        <xdr:cNvSpPr txBox="1">
          <a:spLocks noChangeArrowheads="1"/>
        </xdr:cNvSpPr>
      </xdr:nvSpPr>
      <xdr:spPr bwMode="auto">
        <a:xfrm>
          <a:off x="6391275" y="28041600"/>
          <a:ext cx="762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28574</xdr:rowOff>
    </xdr:to>
    <xdr:sp macro="" textlink="">
      <xdr:nvSpPr>
        <xdr:cNvPr id="54" name="Text Box 15">
          <a:extLst>
            <a:ext uri="{FF2B5EF4-FFF2-40B4-BE49-F238E27FC236}">
              <a16:creationId xmlns:a16="http://schemas.microsoft.com/office/drawing/2014/main" xmlns="" id="{00000000-0008-0000-1100-00003600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200026</xdr:rowOff>
    </xdr:to>
    <xdr:sp macro="" textlink="">
      <xdr:nvSpPr>
        <xdr:cNvPr id="55" name="Text Box 16">
          <a:extLst>
            <a:ext uri="{FF2B5EF4-FFF2-40B4-BE49-F238E27FC236}">
              <a16:creationId xmlns:a16="http://schemas.microsoft.com/office/drawing/2014/main" xmlns="" id="{00000000-0008-0000-1100-000037000000}"/>
            </a:ext>
          </a:extLst>
        </xdr:cNvPr>
        <xdr:cNvSpPr txBox="1">
          <a:spLocks noChangeArrowheads="1"/>
        </xdr:cNvSpPr>
      </xdr:nvSpPr>
      <xdr:spPr bwMode="auto">
        <a:xfrm>
          <a:off x="3867150" y="3962400"/>
          <a:ext cx="7620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200026</xdr:rowOff>
    </xdr:to>
    <xdr:sp macro="" textlink="">
      <xdr:nvSpPr>
        <xdr:cNvPr id="56" name="Text Box 17">
          <a:extLst>
            <a:ext uri="{FF2B5EF4-FFF2-40B4-BE49-F238E27FC236}">
              <a16:creationId xmlns:a16="http://schemas.microsoft.com/office/drawing/2014/main" xmlns="" id="{00000000-0008-0000-1100-000038000000}"/>
            </a:ext>
          </a:extLst>
        </xdr:cNvPr>
        <xdr:cNvSpPr txBox="1">
          <a:spLocks noChangeArrowheads="1"/>
        </xdr:cNvSpPr>
      </xdr:nvSpPr>
      <xdr:spPr bwMode="auto">
        <a:xfrm>
          <a:off x="3867150" y="3962400"/>
          <a:ext cx="7620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200026</xdr:rowOff>
    </xdr:to>
    <xdr:sp macro="" textlink="">
      <xdr:nvSpPr>
        <xdr:cNvPr id="57" name="Text Box 18">
          <a:extLst>
            <a:ext uri="{FF2B5EF4-FFF2-40B4-BE49-F238E27FC236}">
              <a16:creationId xmlns:a16="http://schemas.microsoft.com/office/drawing/2014/main" xmlns="" id="{00000000-0008-0000-1100-000039000000}"/>
            </a:ext>
          </a:extLst>
        </xdr:cNvPr>
        <xdr:cNvSpPr txBox="1">
          <a:spLocks noChangeArrowheads="1"/>
        </xdr:cNvSpPr>
      </xdr:nvSpPr>
      <xdr:spPr bwMode="auto">
        <a:xfrm>
          <a:off x="3867150" y="3962400"/>
          <a:ext cx="7620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200026</xdr:rowOff>
    </xdr:to>
    <xdr:sp macro="" textlink="">
      <xdr:nvSpPr>
        <xdr:cNvPr id="58" name="Text Box 19">
          <a:extLst>
            <a:ext uri="{FF2B5EF4-FFF2-40B4-BE49-F238E27FC236}">
              <a16:creationId xmlns:a16="http://schemas.microsoft.com/office/drawing/2014/main" xmlns="" id="{00000000-0008-0000-1100-00003A000000}"/>
            </a:ext>
          </a:extLst>
        </xdr:cNvPr>
        <xdr:cNvSpPr txBox="1">
          <a:spLocks noChangeArrowheads="1"/>
        </xdr:cNvSpPr>
      </xdr:nvSpPr>
      <xdr:spPr bwMode="auto">
        <a:xfrm>
          <a:off x="3867150" y="3962400"/>
          <a:ext cx="7620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200026</xdr:rowOff>
    </xdr:to>
    <xdr:sp macro="" textlink="">
      <xdr:nvSpPr>
        <xdr:cNvPr id="59" name="Text Box 20">
          <a:extLst>
            <a:ext uri="{FF2B5EF4-FFF2-40B4-BE49-F238E27FC236}">
              <a16:creationId xmlns:a16="http://schemas.microsoft.com/office/drawing/2014/main" xmlns="" id="{00000000-0008-0000-1100-00003B000000}"/>
            </a:ext>
          </a:extLst>
        </xdr:cNvPr>
        <xdr:cNvSpPr txBox="1">
          <a:spLocks noChangeArrowheads="1"/>
        </xdr:cNvSpPr>
      </xdr:nvSpPr>
      <xdr:spPr bwMode="auto">
        <a:xfrm>
          <a:off x="3867150" y="3962400"/>
          <a:ext cx="7620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200026</xdr:rowOff>
    </xdr:to>
    <xdr:sp macro="" textlink="">
      <xdr:nvSpPr>
        <xdr:cNvPr id="60" name="Text Box 21">
          <a:extLst>
            <a:ext uri="{FF2B5EF4-FFF2-40B4-BE49-F238E27FC236}">
              <a16:creationId xmlns:a16="http://schemas.microsoft.com/office/drawing/2014/main" xmlns="" id="{00000000-0008-0000-1100-00003C000000}"/>
            </a:ext>
          </a:extLst>
        </xdr:cNvPr>
        <xdr:cNvSpPr txBox="1">
          <a:spLocks noChangeArrowheads="1"/>
        </xdr:cNvSpPr>
      </xdr:nvSpPr>
      <xdr:spPr bwMode="auto">
        <a:xfrm>
          <a:off x="3867150" y="3962400"/>
          <a:ext cx="7620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200026</xdr:rowOff>
    </xdr:to>
    <xdr:sp macro="" textlink="">
      <xdr:nvSpPr>
        <xdr:cNvPr id="61" name="Text Box 22">
          <a:extLst>
            <a:ext uri="{FF2B5EF4-FFF2-40B4-BE49-F238E27FC236}">
              <a16:creationId xmlns:a16="http://schemas.microsoft.com/office/drawing/2014/main" xmlns="" id="{00000000-0008-0000-1100-00003D000000}"/>
            </a:ext>
          </a:extLst>
        </xdr:cNvPr>
        <xdr:cNvSpPr txBox="1">
          <a:spLocks noChangeArrowheads="1"/>
        </xdr:cNvSpPr>
      </xdr:nvSpPr>
      <xdr:spPr bwMode="auto">
        <a:xfrm>
          <a:off x="3867150" y="3962400"/>
          <a:ext cx="7620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200026</xdr:rowOff>
    </xdr:to>
    <xdr:sp macro="" textlink="">
      <xdr:nvSpPr>
        <xdr:cNvPr id="62" name="Text Box 23">
          <a:extLst>
            <a:ext uri="{FF2B5EF4-FFF2-40B4-BE49-F238E27FC236}">
              <a16:creationId xmlns:a16="http://schemas.microsoft.com/office/drawing/2014/main" xmlns="" id="{00000000-0008-0000-1100-00003E000000}"/>
            </a:ext>
          </a:extLst>
        </xdr:cNvPr>
        <xdr:cNvSpPr txBox="1">
          <a:spLocks noChangeArrowheads="1"/>
        </xdr:cNvSpPr>
      </xdr:nvSpPr>
      <xdr:spPr bwMode="auto">
        <a:xfrm>
          <a:off x="3867150" y="3962400"/>
          <a:ext cx="7620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227357</xdr:rowOff>
    </xdr:to>
    <xdr:sp macro="" textlink="">
      <xdr:nvSpPr>
        <xdr:cNvPr id="63" name="Text Box 24">
          <a:extLst>
            <a:ext uri="{FF2B5EF4-FFF2-40B4-BE49-F238E27FC236}">
              <a16:creationId xmlns:a16="http://schemas.microsoft.com/office/drawing/2014/main" xmlns="" id="{00000000-0008-0000-1100-00003F000000}"/>
            </a:ext>
          </a:extLst>
        </xdr:cNvPr>
        <xdr:cNvSpPr txBox="1">
          <a:spLocks noChangeArrowheads="1"/>
        </xdr:cNvSpPr>
      </xdr:nvSpPr>
      <xdr:spPr bwMode="auto">
        <a:xfrm>
          <a:off x="3867150" y="3962400"/>
          <a:ext cx="76200" cy="227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227357</xdr:rowOff>
    </xdr:to>
    <xdr:sp macro="" textlink="">
      <xdr:nvSpPr>
        <xdr:cNvPr id="64" name="Text Box 26">
          <a:extLst>
            <a:ext uri="{FF2B5EF4-FFF2-40B4-BE49-F238E27FC236}">
              <a16:creationId xmlns:a16="http://schemas.microsoft.com/office/drawing/2014/main" xmlns="" id="{00000000-0008-0000-1100-000040000000}"/>
            </a:ext>
          </a:extLst>
        </xdr:cNvPr>
        <xdr:cNvSpPr txBox="1">
          <a:spLocks noChangeArrowheads="1"/>
        </xdr:cNvSpPr>
      </xdr:nvSpPr>
      <xdr:spPr bwMode="auto">
        <a:xfrm>
          <a:off x="3867150" y="3962400"/>
          <a:ext cx="76200" cy="227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227357</xdr:rowOff>
    </xdr:to>
    <xdr:sp macro="" textlink="">
      <xdr:nvSpPr>
        <xdr:cNvPr id="65" name="Text Box 27">
          <a:extLst>
            <a:ext uri="{FF2B5EF4-FFF2-40B4-BE49-F238E27FC236}">
              <a16:creationId xmlns:a16="http://schemas.microsoft.com/office/drawing/2014/main" xmlns="" id="{00000000-0008-0000-1100-000041000000}"/>
            </a:ext>
          </a:extLst>
        </xdr:cNvPr>
        <xdr:cNvSpPr txBox="1">
          <a:spLocks noChangeArrowheads="1"/>
        </xdr:cNvSpPr>
      </xdr:nvSpPr>
      <xdr:spPr bwMode="auto">
        <a:xfrm>
          <a:off x="3867150" y="3962400"/>
          <a:ext cx="76200" cy="227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227357</xdr:rowOff>
    </xdr:to>
    <xdr:sp macro="" textlink="">
      <xdr:nvSpPr>
        <xdr:cNvPr id="66" name="Text Box 28">
          <a:extLst>
            <a:ext uri="{FF2B5EF4-FFF2-40B4-BE49-F238E27FC236}">
              <a16:creationId xmlns:a16="http://schemas.microsoft.com/office/drawing/2014/main" xmlns="" id="{00000000-0008-0000-1100-000042000000}"/>
            </a:ext>
          </a:extLst>
        </xdr:cNvPr>
        <xdr:cNvSpPr txBox="1">
          <a:spLocks noChangeArrowheads="1"/>
        </xdr:cNvSpPr>
      </xdr:nvSpPr>
      <xdr:spPr bwMode="auto">
        <a:xfrm>
          <a:off x="3867150" y="3962400"/>
          <a:ext cx="76200" cy="227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227357</xdr:rowOff>
    </xdr:to>
    <xdr:sp macro="" textlink="">
      <xdr:nvSpPr>
        <xdr:cNvPr id="67" name="Text Box 29">
          <a:extLst>
            <a:ext uri="{FF2B5EF4-FFF2-40B4-BE49-F238E27FC236}">
              <a16:creationId xmlns:a16="http://schemas.microsoft.com/office/drawing/2014/main" xmlns="" id="{00000000-0008-0000-1100-000043000000}"/>
            </a:ext>
          </a:extLst>
        </xdr:cNvPr>
        <xdr:cNvSpPr txBox="1">
          <a:spLocks noChangeArrowheads="1"/>
        </xdr:cNvSpPr>
      </xdr:nvSpPr>
      <xdr:spPr bwMode="auto">
        <a:xfrm>
          <a:off x="3867150" y="3962400"/>
          <a:ext cx="76200" cy="227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227357</xdr:rowOff>
    </xdr:to>
    <xdr:sp macro="" textlink="">
      <xdr:nvSpPr>
        <xdr:cNvPr id="68" name="Text Box 30">
          <a:extLst>
            <a:ext uri="{FF2B5EF4-FFF2-40B4-BE49-F238E27FC236}">
              <a16:creationId xmlns:a16="http://schemas.microsoft.com/office/drawing/2014/main" xmlns="" id="{00000000-0008-0000-1100-000044000000}"/>
            </a:ext>
          </a:extLst>
        </xdr:cNvPr>
        <xdr:cNvSpPr txBox="1">
          <a:spLocks noChangeArrowheads="1"/>
        </xdr:cNvSpPr>
      </xdr:nvSpPr>
      <xdr:spPr bwMode="auto">
        <a:xfrm>
          <a:off x="3867150" y="3962400"/>
          <a:ext cx="76200" cy="227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227357</xdr:rowOff>
    </xdr:to>
    <xdr:sp macro="" textlink="">
      <xdr:nvSpPr>
        <xdr:cNvPr id="69" name="Text Box 31">
          <a:extLst>
            <a:ext uri="{FF2B5EF4-FFF2-40B4-BE49-F238E27FC236}">
              <a16:creationId xmlns:a16="http://schemas.microsoft.com/office/drawing/2014/main" xmlns="" id="{00000000-0008-0000-1100-000045000000}"/>
            </a:ext>
          </a:extLst>
        </xdr:cNvPr>
        <xdr:cNvSpPr txBox="1">
          <a:spLocks noChangeArrowheads="1"/>
        </xdr:cNvSpPr>
      </xdr:nvSpPr>
      <xdr:spPr bwMode="auto">
        <a:xfrm>
          <a:off x="3867150" y="3962400"/>
          <a:ext cx="76200" cy="227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227357</xdr:rowOff>
    </xdr:to>
    <xdr:sp macro="" textlink="">
      <xdr:nvSpPr>
        <xdr:cNvPr id="70" name="Text Box 32">
          <a:extLst>
            <a:ext uri="{FF2B5EF4-FFF2-40B4-BE49-F238E27FC236}">
              <a16:creationId xmlns:a16="http://schemas.microsoft.com/office/drawing/2014/main" xmlns="" id="{00000000-0008-0000-1100-000046000000}"/>
            </a:ext>
          </a:extLst>
        </xdr:cNvPr>
        <xdr:cNvSpPr txBox="1">
          <a:spLocks noChangeArrowheads="1"/>
        </xdr:cNvSpPr>
      </xdr:nvSpPr>
      <xdr:spPr bwMode="auto">
        <a:xfrm>
          <a:off x="3867150" y="3962400"/>
          <a:ext cx="76200" cy="227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227357</xdr:rowOff>
    </xdr:to>
    <xdr:sp macro="" textlink="">
      <xdr:nvSpPr>
        <xdr:cNvPr id="71" name="Text Box 33">
          <a:extLst>
            <a:ext uri="{FF2B5EF4-FFF2-40B4-BE49-F238E27FC236}">
              <a16:creationId xmlns:a16="http://schemas.microsoft.com/office/drawing/2014/main" xmlns="" id="{00000000-0008-0000-1100-000047000000}"/>
            </a:ext>
          </a:extLst>
        </xdr:cNvPr>
        <xdr:cNvSpPr txBox="1">
          <a:spLocks noChangeArrowheads="1"/>
        </xdr:cNvSpPr>
      </xdr:nvSpPr>
      <xdr:spPr bwMode="auto">
        <a:xfrm>
          <a:off x="3867150" y="3962400"/>
          <a:ext cx="76200" cy="227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227357</xdr:rowOff>
    </xdr:to>
    <xdr:sp macro="" textlink="">
      <xdr:nvSpPr>
        <xdr:cNvPr id="72" name="Text Box 34">
          <a:extLst>
            <a:ext uri="{FF2B5EF4-FFF2-40B4-BE49-F238E27FC236}">
              <a16:creationId xmlns:a16="http://schemas.microsoft.com/office/drawing/2014/main" xmlns="" id="{00000000-0008-0000-1100-000048000000}"/>
            </a:ext>
          </a:extLst>
        </xdr:cNvPr>
        <xdr:cNvSpPr txBox="1">
          <a:spLocks noChangeArrowheads="1"/>
        </xdr:cNvSpPr>
      </xdr:nvSpPr>
      <xdr:spPr bwMode="auto">
        <a:xfrm>
          <a:off x="3867150" y="3962400"/>
          <a:ext cx="76200" cy="227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227357</xdr:rowOff>
    </xdr:to>
    <xdr:sp macro="" textlink="">
      <xdr:nvSpPr>
        <xdr:cNvPr id="73" name="Text Box 35">
          <a:extLst>
            <a:ext uri="{FF2B5EF4-FFF2-40B4-BE49-F238E27FC236}">
              <a16:creationId xmlns:a16="http://schemas.microsoft.com/office/drawing/2014/main" xmlns="" id="{00000000-0008-0000-1100-000049000000}"/>
            </a:ext>
          </a:extLst>
        </xdr:cNvPr>
        <xdr:cNvSpPr txBox="1">
          <a:spLocks noChangeArrowheads="1"/>
        </xdr:cNvSpPr>
      </xdr:nvSpPr>
      <xdr:spPr bwMode="auto">
        <a:xfrm>
          <a:off x="3867150" y="3962400"/>
          <a:ext cx="76200" cy="227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227357</xdr:rowOff>
    </xdr:to>
    <xdr:sp macro="" textlink="">
      <xdr:nvSpPr>
        <xdr:cNvPr id="74" name="Text Box 36">
          <a:extLst>
            <a:ext uri="{FF2B5EF4-FFF2-40B4-BE49-F238E27FC236}">
              <a16:creationId xmlns:a16="http://schemas.microsoft.com/office/drawing/2014/main" xmlns="" id="{00000000-0008-0000-1100-00004A000000}"/>
            </a:ext>
          </a:extLst>
        </xdr:cNvPr>
        <xdr:cNvSpPr txBox="1">
          <a:spLocks noChangeArrowheads="1"/>
        </xdr:cNvSpPr>
      </xdr:nvSpPr>
      <xdr:spPr bwMode="auto">
        <a:xfrm>
          <a:off x="3867150" y="3962400"/>
          <a:ext cx="76200" cy="227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227357</xdr:rowOff>
    </xdr:to>
    <xdr:sp macro="" textlink="">
      <xdr:nvSpPr>
        <xdr:cNvPr id="75" name="Text Box 37">
          <a:extLst>
            <a:ext uri="{FF2B5EF4-FFF2-40B4-BE49-F238E27FC236}">
              <a16:creationId xmlns:a16="http://schemas.microsoft.com/office/drawing/2014/main" xmlns="" id="{00000000-0008-0000-1100-00004B000000}"/>
            </a:ext>
          </a:extLst>
        </xdr:cNvPr>
        <xdr:cNvSpPr txBox="1">
          <a:spLocks noChangeArrowheads="1"/>
        </xdr:cNvSpPr>
      </xdr:nvSpPr>
      <xdr:spPr bwMode="auto">
        <a:xfrm>
          <a:off x="3867150" y="3962400"/>
          <a:ext cx="76200" cy="227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227357</xdr:rowOff>
    </xdr:to>
    <xdr:sp macro="" textlink="">
      <xdr:nvSpPr>
        <xdr:cNvPr id="76" name="Text Box 38">
          <a:extLst>
            <a:ext uri="{FF2B5EF4-FFF2-40B4-BE49-F238E27FC236}">
              <a16:creationId xmlns:a16="http://schemas.microsoft.com/office/drawing/2014/main" xmlns="" id="{00000000-0008-0000-1100-00004C000000}"/>
            </a:ext>
          </a:extLst>
        </xdr:cNvPr>
        <xdr:cNvSpPr txBox="1">
          <a:spLocks noChangeArrowheads="1"/>
        </xdr:cNvSpPr>
      </xdr:nvSpPr>
      <xdr:spPr bwMode="auto">
        <a:xfrm>
          <a:off x="3867150" y="3962400"/>
          <a:ext cx="76200" cy="227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227357</xdr:rowOff>
    </xdr:to>
    <xdr:sp macro="" textlink="">
      <xdr:nvSpPr>
        <xdr:cNvPr id="77" name="Text Box 39">
          <a:extLst>
            <a:ext uri="{FF2B5EF4-FFF2-40B4-BE49-F238E27FC236}">
              <a16:creationId xmlns:a16="http://schemas.microsoft.com/office/drawing/2014/main" xmlns="" id="{00000000-0008-0000-1100-00004D000000}"/>
            </a:ext>
          </a:extLst>
        </xdr:cNvPr>
        <xdr:cNvSpPr txBox="1">
          <a:spLocks noChangeArrowheads="1"/>
        </xdr:cNvSpPr>
      </xdr:nvSpPr>
      <xdr:spPr bwMode="auto">
        <a:xfrm>
          <a:off x="3867150" y="3962400"/>
          <a:ext cx="76200" cy="227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227357</xdr:rowOff>
    </xdr:to>
    <xdr:sp macro="" textlink="">
      <xdr:nvSpPr>
        <xdr:cNvPr id="78" name="Text Box 40">
          <a:extLst>
            <a:ext uri="{FF2B5EF4-FFF2-40B4-BE49-F238E27FC236}">
              <a16:creationId xmlns:a16="http://schemas.microsoft.com/office/drawing/2014/main" xmlns="" id="{00000000-0008-0000-1100-00004E000000}"/>
            </a:ext>
          </a:extLst>
        </xdr:cNvPr>
        <xdr:cNvSpPr txBox="1">
          <a:spLocks noChangeArrowheads="1"/>
        </xdr:cNvSpPr>
      </xdr:nvSpPr>
      <xdr:spPr bwMode="auto">
        <a:xfrm>
          <a:off x="3867150" y="3962400"/>
          <a:ext cx="76200" cy="227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227357</xdr:rowOff>
    </xdr:to>
    <xdr:sp macro="" textlink="">
      <xdr:nvSpPr>
        <xdr:cNvPr id="79" name="Text Box 41">
          <a:extLst>
            <a:ext uri="{FF2B5EF4-FFF2-40B4-BE49-F238E27FC236}">
              <a16:creationId xmlns:a16="http://schemas.microsoft.com/office/drawing/2014/main" xmlns="" id="{00000000-0008-0000-1100-00004F000000}"/>
            </a:ext>
          </a:extLst>
        </xdr:cNvPr>
        <xdr:cNvSpPr txBox="1">
          <a:spLocks noChangeArrowheads="1"/>
        </xdr:cNvSpPr>
      </xdr:nvSpPr>
      <xdr:spPr bwMode="auto">
        <a:xfrm>
          <a:off x="3867150" y="3962400"/>
          <a:ext cx="76200" cy="227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227357</xdr:rowOff>
    </xdr:to>
    <xdr:sp macro="" textlink="">
      <xdr:nvSpPr>
        <xdr:cNvPr id="80" name="Text Box 42">
          <a:extLst>
            <a:ext uri="{FF2B5EF4-FFF2-40B4-BE49-F238E27FC236}">
              <a16:creationId xmlns:a16="http://schemas.microsoft.com/office/drawing/2014/main" xmlns="" id="{00000000-0008-0000-1100-000050000000}"/>
            </a:ext>
          </a:extLst>
        </xdr:cNvPr>
        <xdr:cNvSpPr txBox="1">
          <a:spLocks noChangeArrowheads="1"/>
        </xdr:cNvSpPr>
      </xdr:nvSpPr>
      <xdr:spPr bwMode="auto">
        <a:xfrm>
          <a:off x="3867150" y="3962400"/>
          <a:ext cx="76200" cy="227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227357</xdr:rowOff>
    </xdr:to>
    <xdr:sp macro="" textlink="">
      <xdr:nvSpPr>
        <xdr:cNvPr id="81" name="Text Box 43">
          <a:extLst>
            <a:ext uri="{FF2B5EF4-FFF2-40B4-BE49-F238E27FC236}">
              <a16:creationId xmlns:a16="http://schemas.microsoft.com/office/drawing/2014/main" xmlns="" id="{00000000-0008-0000-1100-000051000000}"/>
            </a:ext>
          </a:extLst>
        </xdr:cNvPr>
        <xdr:cNvSpPr txBox="1">
          <a:spLocks noChangeArrowheads="1"/>
        </xdr:cNvSpPr>
      </xdr:nvSpPr>
      <xdr:spPr bwMode="auto">
        <a:xfrm>
          <a:off x="3867150" y="3962400"/>
          <a:ext cx="76200" cy="227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227357</xdr:rowOff>
    </xdr:to>
    <xdr:sp macro="" textlink="">
      <xdr:nvSpPr>
        <xdr:cNvPr id="82" name="Text Box 44">
          <a:extLst>
            <a:ext uri="{FF2B5EF4-FFF2-40B4-BE49-F238E27FC236}">
              <a16:creationId xmlns:a16="http://schemas.microsoft.com/office/drawing/2014/main" xmlns="" id="{00000000-0008-0000-1100-000052000000}"/>
            </a:ext>
          </a:extLst>
        </xdr:cNvPr>
        <xdr:cNvSpPr txBox="1">
          <a:spLocks noChangeArrowheads="1"/>
        </xdr:cNvSpPr>
      </xdr:nvSpPr>
      <xdr:spPr bwMode="auto">
        <a:xfrm>
          <a:off x="3867150" y="3962400"/>
          <a:ext cx="76200" cy="227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227357</xdr:rowOff>
    </xdr:to>
    <xdr:sp macro="" textlink="">
      <xdr:nvSpPr>
        <xdr:cNvPr id="83" name="Text Box 45">
          <a:extLst>
            <a:ext uri="{FF2B5EF4-FFF2-40B4-BE49-F238E27FC236}">
              <a16:creationId xmlns:a16="http://schemas.microsoft.com/office/drawing/2014/main" xmlns="" id="{00000000-0008-0000-1100-000053000000}"/>
            </a:ext>
          </a:extLst>
        </xdr:cNvPr>
        <xdr:cNvSpPr txBox="1">
          <a:spLocks noChangeArrowheads="1"/>
        </xdr:cNvSpPr>
      </xdr:nvSpPr>
      <xdr:spPr bwMode="auto">
        <a:xfrm>
          <a:off x="3867150" y="3962400"/>
          <a:ext cx="76200" cy="227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227357</xdr:rowOff>
    </xdr:to>
    <xdr:sp macro="" textlink="">
      <xdr:nvSpPr>
        <xdr:cNvPr id="84" name="Text Box 46">
          <a:extLst>
            <a:ext uri="{FF2B5EF4-FFF2-40B4-BE49-F238E27FC236}">
              <a16:creationId xmlns:a16="http://schemas.microsoft.com/office/drawing/2014/main" xmlns="" id="{00000000-0008-0000-1100-000054000000}"/>
            </a:ext>
          </a:extLst>
        </xdr:cNvPr>
        <xdr:cNvSpPr txBox="1">
          <a:spLocks noChangeArrowheads="1"/>
        </xdr:cNvSpPr>
      </xdr:nvSpPr>
      <xdr:spPr bwMode="auto">
        <a:xfrm>
          <a:off x="3867150" y="3962400"/>
          <a:ext cx="76200" cy="227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227357</xdr:rowOff>
    </xdr:to>
    <xdr:sp macro="" textlink="">
      <xdr:nvSpPr>
        <xdr:cNvPr id="85" name="Text Box 47">
          <a:extLst>
            <a:ext uri="{FF2B5EF4-FFF2-40B4-BE49-F238E27FC236}">
              <a16:creationId xmlns:a16="http://schemas.microsoft.com/office/drawing/2014/main" xmlns="" id="{00000000-0008-0000-1100-000055000000}"/>
            </a:ext>
          </a:extLst>
        </xdr:cNvPr>
        <xdr:cNvSpPr txBox="1">
          <a:spLocks noChangeArrowheads="1"/>
        </xdr:cNvSpPr>
      </xdr:nvSpPr>
      <xdr:spPr bwMode="auto">
        <a:xfrm>
          <a:off x="3867150" y="3962400"/>
          <a:ext cx="76200" cy="227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227357</xdr:rowOff>
    </xdr:to>
    <xdr:sp macro="" textlink="">
      <xdr:nvSpPr>
        <xdr:cNvPr id="86" name="Text Box 48">
          <a:extLst>
            <a:ext uri="{FF2B5EF4-FFF2-40B4-BE49-F238E27FC236}">
              <a16:creationId xmlns:a16="http://schemas.microsoft.com/office/drawing/2014/main" xmlns="" id="{00000000-0008-0000-1100-000056000000}"/>
            </a:ext>
          </a:extLst>
        </xdr:cNvPr>
        <xdr:cNvSpPr txBox="1">
          <a:spLocks noChangeArrowheads="1"/>
        </xdr:cNvSpPr>
      </xdr:nvSpPr>
      <xdr:spPr bwMode="auto">
        <a:xfrm>
          <a:off x="3867150" y="3962400"/>
          <a:ext cx="76200" cy="227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227357</xdr:rowOff>
    </xdr:to>
    <xdr:sp macro="" textlink="">
      <xdr:nvSpPr>
        <xdr:cNvPr id="87" name="Text Box 49">
          <a:extLst>
            <a:ext uri="{FF2B5EF4-FFF2-40B4-BE49-F238E27FC236}">
              <a16:creationId xmlns:a16="http://schemas.microsoft.com/office/drawing/2014/main" xmlns="" id="{00000000-0008-0000-1100-000057000000}"/>
            </a:ext>
          </a:extLst>
        </xdr:cNvPr>
        <xdr:cNvSpPr txBox="1">
          <a:spLocks noChangeArrowheads="1"/>
        </xdr:cNvSpPr>
      </xdr:nvSpPr>
      <xdr:spPr bwMode="auto">
        <a:xfrm>
          <a:off x="3867150" y="3962400"/>
          <a:ext cx="76200" cy="227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227357</xdr:rowOff>
    </xdr:to>
    <xdr:sp macro="" textlink="">
      <xdr:nvSpPr>
        <xdr:cNvPr id="88" name="Text Box 50">
          <a:extLst>
            <a:ext uri="{FF2B5EF4-FFF2-40B4-BE49-F238E27FC236}">
              <a16:creationId xmlns:a16="http://schemas.microsoft.com/office/drawing/2014/main" xmlns="" id="{00000000-0008-0000-1100-000058000000}"/>
            </a:ext>
          </a:extLst>
        </xdr:cNvPr>
        <xdr:cNvSpPr txBox="1">
          <a:spLocks noChangeArrowheads="1"/>
        </xdr:cNvSpPr>
      </xdr:nvSpPr>
      <xdr:spPr bwMode="auto">
        <a:xfrm>
          <a:off x="3867150" y="3962400"/>
          <a:ext cx="76200" cy="227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227357</xdr:rowOff>
    </xdr:to>
    <xdr:sp macro="" textlink="">
      <xdr:nvSpPr>
        <xdr:cNvPr id="89" name="Text Box 51">
          <a:extLst>
            <a:ext uri="{FF2B5EF4-FFF2-40B4-BE49-F238E27FC236}">
              <a16:creationId xmlns:a16="http://schemas.microsoft.com/office/drawing/2014/main" xmlns="" id="{00000000-0008-0000-1100-000059000000}"/>
            </a:ext>
          </a:extLst>
        </xdr:cNvPr>
        <xdr:cNvSpPr txBox="1">
          <a:spLocks noChangeArrowheads="1"/>
        </xdr:cNvSpPr>
      </xdr:nvSpPr>
      <xdr:spPr bwMode="auto">
        <a:xfrm>
          <a:off x="3867150" y="3962400"/>
          <a:ext cx="76200" cy="227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227357</xdr:rowOff>
    </xdr:to>
    <xdr:sp macro="" textlink="">
      <xdr:nvSpPr>
        <xdr:cNvPr id="90" name="Text Box 52">
          <a:extLst>
            <a:ext uri="{FF2B5EF4-FFF2-40B4-BE49-F238E27FC236}">
              <a16:creationId xmlns:a16="http://schemas.microsoft.com/office/drawing/2014/main" xmlns="" id="{00000000-0008-0000-1100-00005A000000}"/>
            </a:ext>
          </a:extLst>
        </xdr:cNvPr>
        <xdr:cNvSpPr txBox="1">
          <a:spLocks noChangeArrowheads="1"/>
        </xdr:cNvSpPr>
      </xdr:nvSpPr>
      <xdr:spPr bwMode="auto">
        <a:xfrm>
          <a:off x="3867150" y="3962400"/>
          <a:ext cx="76200" cy="227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227357</xdr:rowOff>
    </xdr:to>
    <xdr:sp macro="" textlink="">
      <xdr:nvSpPr>
        <xdr:cNvPr id="91" name="Text Box 53">
          <a:extLst>
            <a:ext uri="{FF2B5EF4-FFF2-40B4-BE49-F238E27FC236}">
              <a16:creationId xmlns:a16="http://schemas.microsoft.com/office/drawing/2014/main" xmlns="" id="{00000000-0008-0000-1100-00005B000000}"/>
            </a:ext>
          </a:extLst>
        </xdr:cNvPr>
        <xdr:cNvSpPr txBox="1">
          <a:spLocks noChangeArrowheads="1"/>
        </xdr:cNvSpPr>
      </xdr:nvSpPr>
      <xdr:spPr bwMode="auto">
        <a:xfrm>
          <a:off x="3867150" y="3962400"/>
          <a:ext cx="76200" cy="227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227357</xdr:rowOff>
    </xdr:to>
    <xdr:sp macro="" textlink="">
      <xdr:nvSpPr>
        <xdr:cNvPr id="92" name="Text Box 54">
          <a:extLst>
            <a:ext uri="{FF2B5EF4-FFF2-40B4-BE49-F238E27FC236}">
              <a16:creationId xmlns:a16="http://schemas.microsoft.com/office/drawing/2014/main" xmlns="" id="{00000000-0008-0000-1100-00005C000000}"/>
            </a:ext>
          </a:extLst>
        </xdr:cNvPr>
        <xdr:cNvSpPr txBox="1">
          <a:spLocks noChangeArrowheads="1"/>
        </xdr:cNvSpPr>
      </xdr:nvSpPr>
      <xdr:spPr bwMode="auto">
        <a:xfrm>
          <a:off x="3867150" y="3962400"/>
          <a:ext cx="76200" cy="227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227357</xdr:rowOff>
    </xdr:to>
    <xdr:sp macro="" textlink="">
      <xdr:nvSpPr>
        <xdr:cNvPr id="93" name="Text Box 55">
          <a:extLst>
            <a:ext uri="{FF2B5EF4-FFF2-40B4-BE49-F238E27FC236}">
              <a16:creationId xmlns:a16="http://schemas.microsoft.com/office/drawing/2014/main" xmlns="" id="{00000000-0008-0000-1100-00005D000000}"/>
            </a:ext>
          </a:extLst>
        </xdr:cNvPr>
        <xdr:cNvSpPr txBox="1">
          <a:spLocks noChangeArrowheads="1"/>
        </xdr:cNvSpPr>
      </xdr:nvSpPr>
      <xdr:spPr bwMode="auto">
        <a:xfrm>
          <a:off x="3867150" y="3962400"/>
          <a:ext cx="76200" cy="227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227357</xdr:rowOff>
    </xdr:to>
    <xdr:sp macro="" textlink="">
      <xdr:nvSpPr>
        <xdr:cNvPr id="94" name="Text Box 56">
          <a:extLst>
            <a:ext uri="{FF2B5EF4-FFF2-40B4-BE49-F238E27FC236}">
              <a16:creationId xmlns:a16="http://schemas.microsoft.com/office/drawing/2014/main" xmlns="" id="{00000000-0008-0000-1100-00005E000000}"/>
            </a:ext>
          </a:extLst>
        </xdr:cNvPr>
        <xdr:cNvSpPr txBox="1">
          <a:spLocks noChangeArrowheads="1"/>
        </xdr:cNvSpPr>
      </xdr:nvSpPr>
      <xdr:spPr bwMode="auto">
        <a:xfrm>
          <a:off x="3867150" y="3962400"/>
          <a:ext cx="76200" cy="227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227357</xdr:rowOff>
    </xdr:to>
    <xdr:sp macro="" textlink="">
      <xdr:nvSpPr>
        <xdr:cNvPr id="95" name="Text Box 57">
          <a:extLst>
            <a:ext uri="{FF2B5EF4-FFF2-40B4-BE49-F238E27FC236}">
              <a16:creationId xmlns:a16="http://schemas.microsoft.com/office/drawing/2014/main" xmlns="" id="{00000000-0008-0000-1100-00005F000000}"/>
            </a:ext>
          </a:extLst>
        </xdr:cNvPr>
        <xdr:cNvSpPr txBox="1">
          <a:spLocks noChangeArrowheads="1"/>
        </xdr:cNvSpPr>
      </xdr:nvSpPr>
      <xdr:spPr bwMode="auto">
        <a:xfrm>
          <a:off x="3867150" y="3962400"/>
          <a:ext cx="76200" cy="227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227357</xdr:rowOff>
    </xdr:to>
    <xdr:sp macro="" textlink="">
      <xdr:nvSpPr>
        <xdr:cNvPr id="96" name="Text Box 58">
          <a:extLst>
            <a:ext uri="{FF2B5EF4-FFF2-40B4-BE49-F238E27FC236}">
              <a16:creationId xmlns:a16="http://schemas.microsoft.com/office/drawing/2014/main" xmlns="" id="{00000000-0008-0000-1100-000060000000}"/>
            </a:ext>
          </a:extLst>
        </xdr:cNvPr>
        <xdr:cNvSpPr txBox="1">
          <a:spLocks noChangeArrowheads="1"/>
        </xdr:cNvSpPr>
      </xdr:nvSpPr>
      <xdr:spPr bwMode="auto">
        <a:xfrm>
          <a:off x="3867150" y="3962400"/>
          <a:ext cx="76200" cy="227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227357</xdr:rowOff>
    </xdr:to>
    <xdr:sp macro="" textlink="">
      <xdr:nvSpPr>
        <xdr:cNvPr id="97" name="Text Box 59">
          <a:extLst>
            <a:ext uri="{FF2B5EF4-FFF2-40B4-BE49-F238E27FC236}">
              <a16:creationId xmlns:a16="http://schemas.microsoft.com/office/drawing/2014/main" xmlns="" id="{00000000-0008-0000-1100-000061000000}"/>
            </a:ext>
          </a:extLst>
        </xdr:cNvPr>
        <xdr:cNvSpPr txBox="1">
          <a:spLocks noChangeArrowheads="1"/>
        </xdr:cNvSpPr>
      </xdr:nvSpPr>
      <xdr:spPr bwMode="auto">
        <a:xfrm>
          <a:off x="3867150" y="3962400"/>
          <a:ext cx="76200" cy="227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227357</xdr:rowOff>
    </xdr:to>
    <xdr:sp macro="" textlink="">
      <xdr:nvSpPr>
        <xdr:cNvPr id="98" name="Text Box 60">
          <a:extLst>
            <a:ext uri="{FF2B5EF4-FFF2-40B4-BE49-F238E27FC236}">
              <a16:creationId xmlns:a16="http://schemas.microsoft.com/office/drawing/2014/main" xmlns="" id="{00000000-0008-0000-1100-000062000000}"/>
            </a:ext>
          </a:extLst>
        </xdr:cNvPr>
        <xdr:cNvSpPr txBox="1">
          <a:spLocks noChangeArrowheads="1"/>
        </xdr:cNvSpPr>
      </xdr:nvSpPr>
      <xdr:spPr bwMode="auto">
        <a:xfrm>
          <a:off x="3867150" y="3962400"/>
          <a:ext cx="76200" cy="227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227357</xdr:rowOff>
    </xdr:to>
    <xdr:sp macro="" textlink="">
      <xdr:nvSpPr>
        <xdr:cNvPr id="99" name="Text Box 61">
          <a:extLst>
            <a:ext uri="{FF2B5EF4-FFF2-40B4-BE49-F238E27FC236}">
              <a16:creationId xmlns:a16="http://schemas.microsoft.com/office/drawing/2014/main" xmlns="" id="{00000000-0008-0000-1100-000063000000}"/>
            </a:ext>
          </a:extLst>
        </xdr:cNvPr>
        <xdr:cNvSpPr txBox="1">
          <a:spLocks noChangeArrowheads="1"/>
        </xdr:cNvSpPr>
      </xdr:nvSpPr>
      <xdr:spPr bwMode="auto">
        <a:xfrm>
          <a:off x="3867150" y="3962400"/>
          <a:ext cx="76200" cy="227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227357</xdr:rowOff>
    </xdr:to>
    <xdr:sp macro="" textlink="">
      <xdr:nvSpPr>
        <xdr:cNvPr id="100" name="Text Box 62">
          <a:extLst>
            <a:ext uri="{FF2B5EF4-FFF2-40B4-BE49-F238E27FC236}">
              <a16:creationId xmlns:a16="http://schemas.microsoft.com/office/drawing/2014/main" xmlns="" id="{00000000-0008-0000-1100-000064000000}"/>
            </a:ext>
          </a:extLst>
        </xdr:cNvPr>
        <xdr:cNvSpPr txBox="1">
          <a:spLocks noChangeArrowheads="1"/>
        </xdr:cNvSpPr>
      </xdr:nvSpPr>
      <xdr:spPr bwMode="auto">
        <a:xfrm>
          <a:off x="3867150" y="3962400"/>
          <a:ext cx="76200" cy="227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227357</xdr:rowOff>
    </xdr:to>
    <xdr:sp macro="" textlink="">
      <xdr:nvSpPr>
        <xdr:cNvPr id="101" name="Text Box 63">
          <a:extLst>
            <a:ext uri="{FF2B5EF4-FFF2-40B4-BE49-F238E27FC236}">
              <a16:creationId xmlns:a16="http://schemas.microsoft.com/office/drawing/2014/main" xmlns="" id="{00000000-0008-0000-1100-000065000000}"/>
            </a:ext>
          </a:extLst>
        </xdr:cNvPr>
        <xdr:cNvSpPr txBox="1">
          <a:spLocks noChangeArrowheads="1"/>
        </xdr:cNvSpPr>
      </xdr:nvSpPr>
      <xdr:spPr bwMode="auto">
        <a:xfrm>
          <a:off x="3867150" y="3962400"/>
          <a:ext cx="76200" cy="227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227357</xdr:rowOff>
    </xdr:to>
    <xdr:sp macro="" textlink="">
      <xdr:nvSpPr>
        <xdr:cNvPr id="102" name="Text Box 64">
          <a:extLst>
            <a:ext uri="{FF2B5EF4-FFF2-40B4-BE49-F238E27FC236}">
              <a16:creationId xmlns:a16="http://schemas.microsoft.com/office/drawing/2014/main" xmlns="" id="{00000000-0008-0000-1100-000066000000}"/>
            </a:ext>
          </a:extLst>
        </xdr:cNvPr>
        <xdr:cNvSpPr txBox="1">
          <a:spLocks noChangeArrowheads="1"/>
        </xdr:cNvSpPr>
      </xdr:nvSpPr>
      <xdr:spPr bwMode="auto">
        <a:xfrm>
          <a:off x="3867150" y="3962400"/>
          <a:ext cx="76200" cy="227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200024</xdr:rowOff>
    </xdr:to>
    <xdr:sp macro="" textlink="">
      <xdr:nvSpPr>
        <xdr:cNvPr id="103" name="Text Box 65">
          <a:extLst>
            <a:ext uri="{FF2B5EF4-FFF2-40B4-BE49-F238E27FC236}">
              <a16:creationId xmlns:a16="http://schemas.microsoft.com/office/drawing/2014/main" xmlns="" id="{00000000-0008-0000-1100-000067000000}"/>
            </a:ext>
          </a:extLst>
        </xdr:cNvPr>
        <xdr:cNvSpPr txBox="1">
          <a:spLocks noChangeArrowheads="1"/>
        </xdr:cNvSpPr>
      </xdr:nvSpPr>
      <xdr:spPr bwMode="auto">
        <a:xfrm>
          <a:off x="3867150" y="47720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76200</xdr:colOff>
      <xdr:row>29</xdr:row>
      <xdr:rowOff>171450</xdr:rowOff>
    </xdr:to>
    <xdr:sp macro="" textlink="">
      <xdr:nvSpPr>
        <xdr:cNvPr id="104" name="Text Box 68">
          <a:extLst>
            <a:ext uri="{FF2B5EF4-FFF2-40B4-BE49-F238E27FC236}">
              <a16:creationId xmlns:a16="http://schemas.microsoft.com/office/drawing/2014/main" xmlns="" id="{00000000-0008-0000-1100-000068000000}"/>
            </a:ext>
          </a:extLst>
        </xdr:cNvPr>
        <xdr:cNvSpPr txBox="1">
          <a:spLocks noChangeArrowheads="1"/>
        </xdr:cNvSpPr>
      </xdr:nvSpPr>
      <xdr:spPr bwMode="auto">
        <a:xfrm>
          <a:off x="3867150" y="1321117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76200</xdr:colOff>
      <xdr:row>29</xdr:row>
      <xdr:rowOff>171450</xdr:rowOff>
    </xdr:to>
    <xdr:sp macro="" textlink="">
      <xdr:nvSpPr>
        <xdr:cNvPr id="105" name="Text Box 69">
          <a:extLst>
            <a:ext uri="{FF2B5EF4-FFF2-40B4-BE49-F238E27FC236}">
              <a16:creationId xmlns:a16="http://schemas.microsoft.com/office/drawing/2014/main" xmlns="" id="{00000000-0008-0000-1100-000069000000}"/>
            </a:ext>
          </a:extLst>
        </xdr:cNvPr>
        <xdr:cNvSpPr txBox="1">
          <a:spLocks noChangeArrowheads="1"/>
        </xdr:cNvSpPr>
      </xdr:nvSpPr>
      <xdr:spPr bwMode="auto">
        <a:xfrm>
          <a:off x="3867150" y="1359217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76200</xdr:colOff>
      <xdr:row>29</xdr:row>
      <xdr:rowOff>171450</xdr:rowOff>
    </xdr:to>
    <xdr:sp macro="" textlink="">
      <xdr:nvSpPr>
        <xdr:cNvPr id="106" name="Text Box 70">
          <a:extLst>
            <a:ext uri="{FF2B5EF4-FFF2-40B4-BE49-F238E27FC236}">
              <a16:creationId xmlns:a16="http://schemas.microsoft.com/office/drawing/2014/main" xmlns="" id="{00000000-0008-0000-1100-00006A000000}"/>
            </a:ext>
          </a:extLst>
        </xdr:cNvPr>
        <xdr:cNvSpPr txBox="1">
          <a:spLocks noChangeArrowheads="1"/>
        </xdr:cNvSpPr>
      </xdr:nvSpPr>
      <xdr:spPr bwMode="auto">
        <a:xfrm>
          <a:off x="3867150" y="1359217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76200</xdr:colOff>
      <xdr:row>29</xdr:row>
      <xdr:rowOff>171450</xdr:rowOff>
    </xdr:to>
    <xdr:sp macro="" textlink="">
      <xdr:nvSpPr>
        <xdr:cNvPr id="107" name="Text Box 71">
          <a:extLst>
            <a:ext uri="{FF2B5EF4-FFF2-40B4-BE49-F238E27FC236}">
              <a16:creationId xmlns:a16="http://schemas.microsoft.com/office/drawing/2014/main" xmlns="" id="{00000000-0008-0000-1100-00006B000000}"/>
            </a:ext>
          </a:extLst>
        </xdr:cNvPr>
        <xdr:cNvSpPr txBox="1">
          <a:spLocks noChangeArrowheads="1"/>
        </xdr:cNvSpPr>
      </xdr:nvSpPr>
      <xdr:spPr bwMode="auto">
        <a:xfrm>
          <a:off x="3867150" y="1359217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76200</xdr:colOff>
      <xdr:row>29</xdr:row>
      <xdr:rowOff>171450</xdr:rowOff>
    </xdr:to>
    <xdr:sp macro="" textlink="">
      <xdr:nvSpPr>
        <xdr:cNvPr id="108" name="Text Box 72">
          <a:extLst>
            <a:ext uri="{FF2B5EF4-FFF2-40B4-BE49-F238E27FC236}">
              <a16:creationId xmlns:a16="http://schemas.microsoft.com/office/drawing/2014/main" xmlns="" id="{00000000-0008-0000-1100-00006C000000}"/>
            </a:ext>
          </a:extLst>
        </xdr:cNvPr>
        <xdr:cNvSpPr txBox="1">
          <a:spLocks noChangeArrowheads="1"/>
        </xdr:cNvSpPr>
      </xdr:nvSpPr>
      <xdr:spPr bwMode="auto">
        <a:xfrm>
          <a:off x="3867150" y="1359217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76200</xdr:colOff>
      <xdr:row>29</xdr:row>
      <xdr:rowOff>171450</xdr:rowOff>
    </xdr:to>
    <xdr:sp macro="" textlink="">
      <xdr:nvSpPr>
        <xdr:cNvPr id="109" name="Text Box 73">
          <a:extLst>
            <a:ext uri="{FF2B5EF4-FFF2-40B4-BE49-F238E27FC236}">
              <a16:creationId xmlns:a16="http://schemas.microsoft.com/office/drawing/2014/main" xmlns="" id="{00000000-0008-0000-1100-00006D000000}"/>
            </a:ext>
          </a:extLst>
        </xdr:cNvPr>
        <xdr:cNvSpPr txBox="1">
          <a:spLocks noChangeArrowheads="1"/>
        </xdr:cNvSpPr>
      </xdr:nvSpPr>
      <xdr:spPr bwMode="auto">
        <a:xfrm>
          <a:off x="3867150" y="1359217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28574</xdr:rowOff>
    </xdr:to>
    <xdr:sp macro="" textlink="">
      <xdr:nvSpPr>
        <xdr:cNvPr id="110" name="Text Box 74">
          <a:extLst>
            <a:ext uri="{FF2B5EF4-FFF2-40B4-BE49-F238E27FC236}">
              <a16:creationId xmlns:a16="http://schemas.microsoft.com/office/drawing/2014/main" xmlns="" id="{00000000-0008-0000-1100-00006E00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28574</xdr:rowOff>
    </xdr:to>
    <xdr:sp macro="" textlink="">
      <xdr:nvSpPr>
        <xdr:cNvPr id="111" name="Text Box 75">
          <a:extLst>
            <a:ext uri="{FF2B5EF4-FFF2-40B4-BE49-F238E27FC236}">
              <a16:creationId xmlns:a16="http://schemas.microsoft.com/office/drawing/2014/main" xmlns="" id="{00000000-0008-0000-1100-00006F00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200024</xdr:rowOff>
    </xdr:to>
    <xdr:sp macro="" textlink="">
      <xdr:nvSpPr>
        <xdr:cNvPr id="112" name="Text Box 91">
          <a:extLst>
            <a:ext uri="{FF2B5EF4-FFF2-40B4-BE49-F238E27FC236}">
              <a16:creationId xmlns:a16="http://schemas.microsoft.com/office/drawing/2014/main" xmlns="" id="{00000000-0008-0000-1100-000070000000}"/>
            </a:ext>
          </a:extLst>
        </xdr:cNvPr>
        <xdr:cNvSpPr txBox="1">
          <a:spLocks noChangeArrowheads="1"/>
        </xdr:cNvSpPr>
      </xdr:nvSpPr>
      <xdr:spPr bwMode="auto">
        <a:xfrm>
          <a:off x="3867150" y="47720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28576</xdr:rowOff>
    </xdr:to>
    <xdr:sp macro="" textlink="">
      <xdr:nvSpPr>
        <xdr:cNvPr id="113" name="Text Box 16">
          <a:extLst>
            <a:ext uri="{FF2B5EF4-FFF2-40B4-BE49-F238E27FC236}">
              <a16:creationId xmlns:a16="http://schemas.microsoft.com/office/drawing/2014/main" xmlns="" id="{00000000-0008-0000-1100-00007100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28576</xdr:rowOff>
    </xdr:to>
    <xdr:sp macro="" textlink="">
      <xdr:nvSpPr>
        <xdr:cNvPr id="114" name="Text Box 17">
          <a:extLst>
            <a:ext uri="{FF2B5EF4-FFF2-40B4-BE49-F238E27FC236}">
              <a16:creationId xmlns:a16="http://schemas.microsoft.com/office/drawing/2014/main" xmlns="" id="{00000000-0008-0000-1100-00007200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28576</xdr:rowOff>
    </xdr:to>
    <xdr:sp macro="" textlink="">
      <xdr:nvSpPr>
        <xdr:cNvPr id="115" name="Text Box 18">
          <a:extLst>
            <a:ext uri="{FF2B5EF4-FFF2-40B4-BE49-F238E27FC236}">
              <a16:creationId xmlns:a16="http://schemas.microsoft.com/office/drawing/2014/main" xmlns="" id="{00000000-0008-0000-1100-00007300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28576</xdr:rowOff>
    </xdr:to>
    <xdr:sp macro="" textlink="">
      <xdr:nvSpPr>
        <xdr:cNvPr id="116" name="Text Box 19">
          <a:extLst>
            <a:ext uri="{FF2B5EF4-FFF2-40B4-BE49-F238E27FC236}">
              <a16:creationId xmlns:a16="http://schemas.microsoft.com/office/drawing/2014/main" xmlns="" id="{00000000-0008-0000-1100-00007400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28576</xdr:rowOff>
    </xdr:to>
    <xdr:sp macro="" textlink="">
      <xdr:nvSpPr>
        <xdr:cNvPr id="117" name="Text Box 20">
          <a:extLst>
            <a:ext uri="{FF2B5EF4-FFF2-40B4-BE49-F238E27FC236}">
              <a16:creationId xmlns:a16="http://schemas.microsoft.com/office/drawing/2014/main" xmlns="" id="{00000000-0008-0000-1100-00007500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28576</xdr:rowOff>
    </xdr:to>
    <xdr:sp macro="" textlink="">
      <xdr:nvSpPr>
        <xdr:cNvPr id="118" name="Text Box 21">
          <a:extLst>
            <a:ext uri="{FF2B5EF4-FFF2-40B4-BE49-F238E27FC236}">
              <a16:creationId xmlns:a16="http://schemas.microsoft.com/office/drawing/2014/main" xmlns="" id="{00000000-0008-0000-1100-00007600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28576</xdr:rowOff>
    </xdr:to>
    <xdr:sp macro="" textlink="">
      <xdr:nvSpPr>
        <xdr:cNvPr id="119" name="Text Box 22">
          <a:extLst>
            <a:ext uri="{FF2B5EF4-FFF2-40B4-BE49-F238E27FC236}">
              <a16:creationId xmlns:a16="http://schemas.microsoft.com/office/drawing/2014/main" xmlns="" id="{00000000-0008-0000-1100-00007700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28576</xdr:rowOff>
    </xdr:to>
    <xdr:sp macro="" textlink="">
      <xdr:nvSpPr>
        <xdr:cNvPr id="120" name="Text Box 23">
          <a:extLst>
            <a:ext uri="{FF2B5EF4-FFF2-40B4-BE49-F238E27FC236}">
              <a16:creationId xmlns:a16="http://schemas.microsoft.com/office/drawing/2014/main" xmlns="" id="{00000000-0008-0000-1100-00007800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57149</xdr:rowOff>
    </xdr:to>
    <xdr:sp macro="" textlink="">
      <xdr:nvSpPr>
        <xdr:cNvPr id="121" name="Text Box 46">
          <a:extLst>
            <a:ext uri="{FF2B5EF4-FFF2-40B4-BE49-F238E27FC236}">
              <a16:creationId xmlns:a16="http://schemas.microsoft.com/office/drawing/2014/main" xmlns="" id="{00000000-0008-0000-1100-00007900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28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57149</xdr:rowOff>
    </xdr:to>
    <xdr:sp macro="" textlink="">
      <xdr:nvSpPr>
        <xdr:cNvPr id="122" name="Text Box 43">
          <a:extLst>
            <a:ext uri="{FF2B5EF4-FFF2-40B4-BE49-F238E27FC236}">
              <a16:creationId xmlns:a16="http://schemas.microsoft.com/office/drawing/2014/main" xmlns="" id="{00000000-0008-0000-1100-00007A00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28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28575</xdr:rowOff>
    </xdr:to>
    <xdr:sp macro="" textlink="">
      <xdr:nvSpPr>
        <xdr:cNvPr id="123" name="Text Box 15">
          <a:extLst>
            <a:ext uri="{FF2B5EF4-FFF2-40B4-BE49-F238E27FC236}">
              <a16:creationId xmlns:a16="http://schemas.microsoft.com/office/drawing/2014/main" xmlns="" id="{00000000-0008-0000-1100-00007B000000}"/>
            </a:ext>
          </a:extLst>
        </xdr:cNvPr>
        <xdr:cNvSpPr txBox="1">
          <a:spLocks noChangeArrowheads="1"/>
        </xdr:cNvSpPr>
      </xdr:nvSpPr>
      <xdr:spPr bwMode="auto">
        <a:xfrm>
          <a:off x="3867150" y="26736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28575</xdr:rowOff>
    </xdr:to>
    <xdr:sp macro="" textlink="">
      <xdr:nvSpPr>
        <xdr:cNvPr id="124" name="Text Box 16">
          <a:extLst>
            <a:ext uri="{FF2B5EF4-FFF2-40B4-BE49-F238E27FC236}">
              <a16:creationId xmlns:a16="http://schemas.microsoft.com/office/drawing/2014/main" xmlns="" id="{00000000-0008-0000-1100-00007C000000}"/>
            </a:ext>
          </a:extLst>
        </xdr:cNvPr>
        <xdr:cNvSpPr txBox="1">
          <a:spLocks noChangeArrowheads="1"/>
        </xdr:cNvSpPr>
      </xdr:nvSpPr>
      <xdr:spPr bwMode="auto">
        <a:xfrm>
          <a:off x="3867150" y="26736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28575</xdr:rowOff>
    </xdr:to>
    <xdr:sp macro="" textlink="">
      <xdr:nvSpPr>
        <xdr:cNvPr id="125" name="Text Box 17">
          <a:extLst>
            <a:ext uri="{FF2B5EF4-FFF2-40B4-BE49-F238E27FC236}">
              <a16:creationId xmlns:a16="http://schemas.microsoft.com/office/drawing/2014/main" xmlns="" id="{00000000-0008-0000-1100-00007D000000}"/>
            </a:ext>
          </a:extLst>
        </xdr:cNvPr>
        <xdr:cNvSpPr txBox="1">
          <a:spLocks noChangeArrowheads="1"/>
        </xdr:cNvSpPr>
      </xdr:nvSpPr>
      <xdr:spPr bwMode="auto">
        <a:xfrm>
          <a:off x="3867150" y="26736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28575</xdr:rowOff>
    </xdr:to>
    <xdr:sp macro="" textlink="">
      <xdr:nvSpPr>
        <xdr:cNvPr id="126" name="Text Box 18">
          <a:extLst>
            <a:ext uri="{FF2B5EF4-FFF2-40B4-BE49-F238E27FC236}">
              <a16:creationId xmlns:a16="http://schemas.microsoft.com/office/drawing/2014/main" xmlns="" id="{00000000-0008-0000-1100-00007E000000}"/>
            </a:ext>
          </a:extLst>
        </xdr:cNvPr>
        <xdr:cNvSpPr txBox="1">
          <a:spLocks noChangeArrowheads="1"/>
        </xdr:cNvSpPr>
      </xdr:nvSpPr>
      <xdr:spPr bwMode="auto">
        <a:xfrm>
          <a:off x="3867150" y="26736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28575</xdr:rowOff>
    </xdr:to>
    <xdr:sp macro="" textlink="">
      <xdr:nvSpPr>
        <xdr:cNvPr id="127" name="Text Box 19">
          <a:extLst>
            <a:ext uri="{FF2B5EF4-FFF2-40B4-BE49-F238E27FC236}">
              <a16:creationId xmlns:a16="http://schemas.microsoft.com/office/drawing/2014/main" xmlns="" id="{00000000-0008-0000-1100-00007F000000}"/>
            </a:ext>
          </a:extLst>
        </xdr:cNvPr>
        <xdr:cNvSpPr txBox="1">
          <a:spLocks noChangeArrowheads="1"/>
        </xdr:cNvSpPr>
      </xdr:nvSpPr>
      <xdr:spPr bwMode="auto">
        <a:xfrm>
          <a:off x="3867150" y="26736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28575</xdr:rowOff>
    </xdr:to>
    <xdr:sp macro="" textlink="">
      <xdr:nvSpPr>
        <xdr:cNvPr id="128" name="Text Box 20">
          <a:extLst>
            <a:ext uri="{FF2B5EF4-FFF2-40B4-BE49-F238E27FC236}">
              <a16:creationId xmlns:a16="http://schemas.microsoft.com/office/drawing/2014/main" xmlns="" id="{00000000-0008-0000-1100-000080000000}"/>
            </a:ext>
          </a:extLst>
        </xdr:cNvPr>
        <xdr:cNvSpPr txBox="1">
          <a:spLocks noChangeArrowheads="1"/>
        </xdr:cNvSpPr>
      </xdr:nvSpPr>
      <xdr:spPr bwMode="auto">
        <a:xfrm>
          <a:off x="3867150" y="26736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28575</xdr:rowOff>
    </xdr:to>
    <xdr:sp macro="" textlink="">
      <xdr:nvSpPr>
        <xdr:cNvPr id="129" name="Text Box 21">
          <a:extLst>
            <a:ext uri="{FF2B5EF4-FFF2-40B4-BE49-F238E27FC236}">
              <a16:creationId xmlns:a16="http://schemas.microsoft.com/office/drawing/2014/main" xmlns="" id="{00000000-0008-0000-1100-000081000000}"/>
            </a:ext>
          </a:extLst>
        </xdr:cNvPr>
        <xdr:cNvSpPr txBox="1">
          <a:spLocks noChangeArrowheads="1"/>
        </xdr:cNvSpPr>
      </xdr:nvSpPr>
      <xdr:spPr bwMode="auto">
        <a:xfrm>
          <a:off x="3867150" y="26746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28575</xdr:rowOff>
    </xdr:to>
    <xdr:sp macro="" textlink="">
      <xdr:nvSpPr>
        <xdr:cNvPr id="130" name="Text Box 22">
          <a:extLst>
            <a:ext uri="{FF2B5EF4-FFF2-40B4-BE49-F238E27FC236}">
              <a16:creationId xmlns:a16="http://schemas.microsoft.com/office/drawing/2014/main" xmlns="" id="{00000000-0008-0000-1100-000082000000}"/>
            </a:ext>
          </a:extLst>
        </xdr:cNvPr>
        <xdr:cNvSpPr txBox="1">
          <a:spLocks noChangeArrowheads="1"/>
        </xdr:cNvSpPr>
      </xdr:nvSpPr>
      <xdr:spPr bwMode="auto">
        <a:xfrm>
          <a:off x="3867150" y="26746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28575</xdr:rowOff>
    </xdr:to>
    <xdr:sp macro="" textlink="">
      <xdr:nvSpPr>
        <xdr:cNvPr id="131" name="Text Box 1">
          <a:extLst>
            <a:ext uri="{FF2B5EF4-FFF2-40B4-BE49-F238E27FC236}">
              <a16:creationId xmlns:a16="http://schemas.microsoft.com/office/drawing/2014/main" xmlns="" id="{00000000-0008-0000-1100-000083000000}"/>
            </a:ext>
          </a:extLst>
        </xdr:cNvPr>
        <xdr:cNvSpPr txBox="1">
          <a:spLocks noChangeArrowheads="1"/>
        </xdr:cNvSpPr>
      </xdr:nvSpPr>
      <xdr:spPr bwMode="auto">
        <a:xfrm>
          <a:off x="3867150" y="26746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28575</xdr:rowOff>
    </xdr:to>
    <xdr:sp macro="" textlink="">
      <xdr:nvSpPr>
        <xdr:cNvPr id="132" name="Text Box 5">
          <a:extLst>
            <a:ext uri="{FF2B5EF4-FFF2-40B4-BE49-F238E27FC236}">
              <a16:creationId xmlns:a16="http://schemas.microsoft.com/office/drawing/2014/main" xmlns="" id="{00000000-0008-0000-1100-000084000000}"/>
            </a:ext>
          </a:extLst>
        </xdr:cNvPr>
        <xdr:cNvSpPr txBox="1">
          <a:spLocks noChangeArrowheads="1"/>
        </xdr:cNvSpPr>
      </xdr:nvSpPr>
      <xdr:spPr bwMode="auto">
        <a:xfrm>
          <a:off x="3867150" y="26746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28575</xdr:rowOff>
    </xdr:to>
    <xdr:sp macro="" textlink="">
      <xdr:nvSpPr>
        <xdr:cNvPr id="133" name="Text Box 6">
          <a:extLst>
            <a:ext uri="{FF2B5EF4-FFF2-40B4-BE49-F238E27FC236}">
              <a16:creationId xmlns:a16="http://schemas.microsoft.com/office/drawing/2014/main" xmlns="" id="{00000000-0008-0000-1100-000085000000}"/>
            </a:ext>
          </a:extLst>
        </xdr:cNvPr>
        <xdr:cNvSpPr txBox="1">
          <a:spLocks noChangeArrowheads="1"/>
        </xdr:cNvSpPr>
      </xdr:nvSpPr>
      <xdr:spPr bwMode="auto">
        <a:xfrm>
          <a:off x="3867150" y="26746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28575</xdr:rowOff>
    </xdr:to>
    <xdr:sp macro="" textlink="">
      <xdr:nvSpPr>
        <xdr:cNvPr id="134" name="Text Box 7">
          <a:extLst>
            <a:ext uri="{FF2B5EF4-FFF2-40B4-BE49-F238E27FC236}">
              <a16:creationId xmlns:a16="http://schemas.microsoft.com/office/drawing/2014/main" xmlns="" id="{00000000-0008-0000-1100-000086000000}"/>
            </a:ext>
          </a:extLst>
        </xdr:cNvPr>
        <xdr:cNvSpPr txBox="1">
          <a:spLocks noChangeArrowheads="1"/>
        </xdr:cNvSpPr>
      </xdr:nvSpPr>
      <xdr:spPr bwMode="auto">
        <a:xfrm>
          <a:off x="3867150" y="26746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28575</xdr:rowOff>
    </xdr:to>
    <xdr:sp macro="" textlink="">
      <xdr:nvSpPr>
        <xdr:cNvPr id="135" name="Text Box 8">
          <a:extLst>
            <a:ext uri="{FF2B5EF4-FFF2-40B4-BE49-F238E27FC236}">
              <a16:creationId xmlns:a16="http://schemas.microsoft.com/office/drawing/2014/main" xmlns="" id="{00000000-0008-0000-1100-000087000000}"/>
            </a:ext>
          </a:extLst>
        </xdr:cNvPr>
        <xdr:cNvSpPr txBox="1">
          <a:spLocks noChangeArrowheads="1"/>
        </xdr:cNvSpPr>
      </xdr:nvSpPr>
      <xdr:spPr bwMode="auto">
        <a:xfrm>
          <a:off x="3867150" y="26746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28575</xdr:rowOff>
    </xdr:to>
    <xdr:sp macro="" textlink="">
      <xdr:nvSpPr>
        <xdr:cNvPr id="136" name="Text Box 16">
          <a:extLst>
            <a:ext uri="{FF2B5EF4-FFF2-40B4-BE49-F238E27FC236}">
              <a16:creationId xmlns:a16="http://schemas.microsoft.com/office/drawing/2014/main" xmlns="" id="{00000000-0008-0000-1100-000088000000}"/>
            </a:ext>
          </a:extLst>
        </xdr:cNvPr>
        <xdr:cNvSpPr txBox="1">
          <a:spLocks noChangeArrowheads="1"/>
        </xdr:cNvSpPr>
      </xdr:nvSpPr>
      <xdr:spPr bwMode="auto">
        <a:xfrm>
          <a:off x="3867150" y="26746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28575</xdr:rowOff>
    </xdr:to>
    <xdr:sp macro="" textlink="">
      <xdr:nvSpPr>
        <xdr:cNvPr id="137" name="Text Box 19">
          <a:extLst>
            <a:ext uri="{FF2B5EF4-FFF2-40B4-BE49-F238E27FC236}">
              <a16:creationId xmlns:a16="http://schemas.microsoft.com/office/drawing/2014/main" xmlns="" id="{00000000-0008-0000-1100-000089000000}"/>
            </a:ext>
          </a:extLst>
        </xdr:cNvPr>
        <xdr:cNvSpPr txBox="1">
          <a:spLocks noChangeArrowheads="1"/>
        </xdr:cNvSpPr>
      </xdr:nvSpPr>
      <xdr:spPr bwMode="auto">
        <a:xfrm>
          <a:off x="3867150" y="26746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28575</xdr:rowOff>
    </xdr:to>
    <xdr:sp macro="" textlink="">
      <xdr:nvSpPr>
        <xdr:cNvPr id="138" name="Text Box 20">
          <a:extLst>
            <a:ext uri="{FF2B5EF4-FFF2-40B4-BE49-F238E27FC236}">
              <a16:creationId xmlns:a16="http://schemas.microsoft.com/office/drawing/2014/main" xmlns="" id="{00000000-0008-0000-1100-00008A000000}"/>
            </a:ext>
          </a:extLst>
        </xdr:cNvPr>
        <xdr:cNvSpPr txBox="1">
          <a:spLocks noChangeArrowheads="1"/>
        </xdr:cNvSpPr>
      </xdr:nvSpPr>
      <xdr:spPr bwMode="auto">
        <a:xfrm>
          <a:off x="3867150" y="26746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28575</xdr:rowOff>
    </xdr:to>
    <xdr:sp macro="" textlink="">
      <xdr:nvSpPr>
        <xdr:cNvPr id="139" name="Text Box 21">
          <a:extLst>
            <a:ext uri="{FF2B5EF4-FFF2-40B4-BE49-F238E27FC236}">
              <a16:creationId xmlns:a16="http://schemas.microsoft.com/office/drawing/2014/main" xmlns="" id="{00000000-0008-0000-1100-00008B000000}"/>
            </a:ext>
          </a:extLst>
        </xdr:cNvPr>
        <xdr:cNvSpPr txBox="1">
          <a:spLocks noChangeArrowheads="1"/>
        </xdr:cNvSpPr>
      </xdr:nvSpPr>
      <xdr:spPr bwMode="auto">
        <a:xfrm>
          <a:off x="3867150" y="26746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28575</xdr:rowOff>
    </xdr:to>
    <xdr:sp macro="" textlink="">
      <xdr:nvSpPr>
        <xdr:cNvPr id="140" name="Text Box 22">
          <a:extLst>
            <a:ext uri="{FF2B5EF4-FFF2-40B4-BE49-F238E27FC236}">
              <a16:creationId xmlns:a16="http://schemas.microsoft.com/office/drawing/2014/main" xmlns="" id="{00000000-0008-0000-1100-00008C000000}"/>
            </a:ext>
          </a:extLst>
        </xdr:cNvPr>
        <xdr:cNvSpPr txBox="1">
          <a:spLocks noChangeArrowheads="1"/>
        </xdr:cNvSpPr>
      </xdr:nvSpPr>
      <xdr:spPr bwMode="auto">
        <a:xfrm>
          <a:off x="3867150" y="26746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28575</xdr:rowOff>
    </xdr:to>
    <xdr:sp macro="" textlink="">
      <xdr:nvSpPr>
        <xdr:cNvPr id="141" name="Text Box 30">
          <a:extLst>
            <a:ext uri="{FF2B5EF4-FFF2-40B4-BE49-F238E27FC236}">
              <a16:creationId xmlns:a16="http://schemas.microsoft.com/office/drawing/2014/main" xmlns="" id="{00000000-0008-0000-1100-00008D000000}"/>
            </a:ext>
          </a:extLst>
        </xdr:cNvPr>
        <xdr:cNvSpPr txBox="1">
          <a:spLocks noChangeArrowheads="1"/>
        </xdr:cNvSpPr>
      </xdr:nvSpPr>
      <xdr:spPr bwMode="auto">
        <a:xfrm>
          <a:off x="3867150" y="26746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28575</xdr:rowOff>
    </xdr:to>
    <xdr:sp macro="" textlink="">
      <xdr:nvSpPr>
        <xdr:cNvPr id="142" name="Text Box 31">
          <a:extLst>
            <a:ext uri="{FF2B5EF4-FFF2-40B4-BE49-F238E27FC236}">
              <a16:creationId xmlns:a16="http://schemas.microsoft.com/office/drawing/2014/main" xmlns="" id="{00000000-0008-0000-1100-00008E000000}"/>
            </a:ext>
          </a:extLst>
        </xdr:cNvPr>
        <xdr:cNvSpPr txBox="1">
          <a:spLocks noChangeArrowheads="1"/>
        </xdr:cNvSpPr>
      </xdr:nvSpPr>
      <xdr:spPr bwMode="auto">
        <a:xfrm>
          <a:off x="3867150" y="26746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28575</xdr:rowOff>
    </xdr:to>
    <xdr:sp macro="" textlink="">
      <xdr:nvSpPr>
        <xdr:cNvPr id="143" name="Text Box 32">
          <a:extLst>
            <a:ext uri="{FF2B5EF4-FFF2-40B4-BE49-F238E27FC236}">
              <a16:creationId xmlns:a16="http://schemas.microsoft.com/office/drawing/2014/main" xmlns="" id="{00000000-0008-0000-1100-00008F000000}"/>
            </a:ext>
          </a:extLst>
        </xdr:cNvPr>
        <xdr:cNvSpPr txBox="1">
          <a:spLocks noChangeArrowheads="1"/>
        </xdr:cNvSpPr>
      </xdr:nvSpPr>
      <xdr:spPr bwMode="auto">
        <a:xfrm>
          <a:off x="3867150" y="26746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28575</xdr:rowOff>
    </xdr:to>
    <xdr:sp macro="" textlink="">
      <xdr:nvSpPr>
        <xdr:cNvPr id="144" name="Text Box 34">
          <a:extLst>
            <a:ext uri="{FF2B5EF4-FFF2-40B4-BE49-F238E27FC236}">
              <a16:creationId xmlns:a16="http://schemas.microsoft.com/office/drawing/2014/main" xmlns="" id="{00000000-0008-0000-1100-000090000000}"/>
            </a:ext>
          </a:extLst>
        </xdr:cNvPr>
        <xdr:cNvSpPr txBox="1">
          <a:spLocks noChangeArrowheads="1"/>
        </xdr:cNvSpPr>
      </xdr:nvSpPr>
      <xdr:spPr bwMode="auto">
        <a:xfrm>
          <a:off x="3867150" y="26746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28575</xdr:rowOff>
    </xdr:to>
    <xdr:sp macro="" textlink="">
      <xdr:nvSpPr>
        <xdr:cNvPr id="145" name="Text Box 35">
          <a:extLst>
            <a:ext uri="{FF2B5EF4-FFF2-40B4-BE49-F238E27FC236}">
              <a16:creationId xmlns:a16="http://schemas.microsoft.com/office/drawing/2014/main" xmlns="" id="{00000000-0008-0000-1100-000091000000}"/>
            </a:ext>
          </a:extLst>
        </xdr:cNvPr>
        <xdr:cNvSpPr txBox="1">
          <a:spLocks noChangeArrowheads="1"/>
        </xdr:cNvSpPr>
      </xdr:nvSpPr>
      <xdr:spPr bwMode="auto">
        <a:xfrm>
          <a:off x="3867150" y="26746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28574</xdr:rowOff>
    </xdr:to>
    <xdr:sp macro="" textlink="">
      <xdr:nvSpPr>
        <xdr:cNvPr id="146" name="Text Box 2">
          <a:extLst>
            <a:ext uri="{FF2B5EF4-FFF2-40B4-BE49-F238E27FC236}">
              <a16:creationId xmlns:a16="http://schemas.microsoft.com/office/drawing/2014/main" xmlns="" id="{00000000-0008-0000-1100-00009200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28574</xdr:rowOff>
    </xdr:to>
    <xdr:sp macro="" textlink="">
      <xdr:nvSpPr>
        <xdr:cNvPr id="147" name="Text Box 15">
          <a:extLst>
            <a:ext uri="{FF2B5EF4-FFF2-40B4-BE49-F238E27FC236}">
              <a16:creationId xmlns:a16="http://schemas.microsoft.com/office/drawing/2014/main" xmlns="" id="{00000000-0008-0000-1100-00009300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28574</xdr:rowOff>
    </xdr:to>
    <xdr:sp macro="" textlink="">
      <xdr:nvSpPr>
        <xdr:cNvPr id="148" name="Text Box 74">
          <a:extLst>
            <a:ext uri="{FF2B5EF4-FFF2-40B4-BE49-F238E27FC236}">
              <a16:creationId xmlns:a16="http://schemas.microsoft.com/office/drawing/2014/main" xmlns="" id="{00000000-0008-0000-1100-00009400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28574</xdr:rowOff>
    </xdr:to>
    <xdr:sp macro="" textlink="">
      <xdr:nvSpPr>
        <xdr:cNvPr id="149" name="Text Box 75">
          <a:extLst>
            <a:ext uri="{FF2B5EF4-FFF2-40B4-BE49-F238E27FC236}">
              <a16:creationId xmlns:a16="http://schemas.microsoft.com/office/drawing/2014/main" xmlns="" id="{00000000-0008-0000-1100-00009500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28574</xdr:rowOff>
    </xdr:to>
    <xdr:sp macro="" textlink="">
      <xdr:nvSpPr>
        <xdr:cNvPr id="150" name="Text Box 76">
          <a:extLst>
            <a:ext uri="{FF2B5EF4-FFF2-40B4-BE49-F238E27FC236}">
              <a16:creationId xmlns:a16="http://schemas.microsoft.com/office/drawing/2014/main" xmlns="" id="{00000000-0008-0000-1100-00009600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28574</xdr:rowOff>
    </xdr:to>
    <xdr:sp macro="" textlink="">
      <xdr:nvSpPr>
        <xdr:cNvPr id="151" name="Text Box 77">
          <a:extLst>
            <a:ext uri="{FF2B5EF4-FFF2-40B4-BE49-F238E27FC236}">
              <a16:creationId xmlns:a16="http://schemas.microsoft.com/office/drawing/2014/main" xmlns="" id="{00000000-0008-0000-1100-00009700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28574</xdr:rowOff>
    </xdr:to>
    <xdr:sp macro="" textlink="">
      <xdr:nvSpPr>
        <xdr:cNvPr id="152" name="Text Box 78">
          <a:extLst>
            <a:ext uri="{FF2B5EF4-FFF2-40B4-BE49-F238E27FC236}">
              <a16:creationId xmlns:a16="http://schemas.microsoft.com/office/drawing/2014/main" xmlns="" id="{00000000-0008-0000-1100-00009800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28574</xdr:rowOff>
    </xdr:to>
    <xdr:sp macro="" textlink="">
      <xdr:nvSpPr>
        <xdr:cNvPr id="153" name="Text Box 79">
          <a:extLst>
            <a:ext uri="{FF2B5EF4-FFF2-40B4-BE49-F238E27FC236}">
              <a16:creationId xmlns:a16="http://schemas.microsoft.com/office/drawing/2014/main" xmlns="" id="{00000000-0008-0000-1100-00009900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28574</xdr:rowOff>
    </xdr:to>
    <xdr:sp macro="" textlink="">
      <xdr:nvSpPr>
        <xdr:cNvPr id="154" name="Text Box 80">
          <a:extLst>
            <a:ext uri="{FF2B5EF4-FFF2-40B4-BE49-F238E27FC236}">
              <a16:creationId xmlns:a16="http://schemas.microsoft.com/office/drawing/2014/main" xmlns="" id="{00000000-0008-0000-1100-00009A00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36</xdr:row>
      <xdr:rowOff>0</xdr:rowOff>
    </xdr:from>
    <xdr:to>
      <xdr:col>7</xdr:col>
      <xdr:colOff>76200</xdr:colOff>
      <xdr:row>37</xdr:row>
      <xdr:rowOff>28574</xdr:rowOff>
    </xdr:to>
    <xdr:sp macro="" textlink="">
      <xdr:nvSpPr>
        <xdr:cNvPr id="155" name="Text Box 15">
          <a:extLst>
            <a:ext uri="{FF2B5EF4-FFF2-40B4-BE49-F238E27FC236}">
              <a16:creationId xmlns:a16="http://schemas.microsoft.com/office/drawing/2014/main" xmlns="" id="{00000000-0008-0000-1100-00009B000000}"/>
            </a:ext>
          </a:extLst>
        </xdr:cNvPr>
        <xdr:cNvSpPr txBox="1">
          <a:spLocks noChangeArrowheads="1"/>
        </xdr:cNvSpPr>
      </xdr:nvSpPr>
      <xdr:spPr bwMode="auto">
        <a:xfrm>
          <a:off x="704850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36</xdr:row>
      <xdr:rowOff>0</xdr:rowOff>
    </xdr:from>
    <xdr:to>
      <xdr:col>7</xdr:col>
      <xdr:colOff>76200</xdr:colOff>
      <xdr:row>37</xdr:row>
      <xdr:rowOff>28574</xdr:rowOff>
    </xdr:to>
    <xdr:sp macro="" textlink="">
      <xdr:nvSpPr>
        <xdr:cNvPr id="156" name="Text Box 74">
          <a:extLst>
            <a:ext uri="{FF2B5EF4-FFF2-40B4-BE49-F238E27FC236}">
              <a16:creationId xmlns:a16="http://schemas.microsoft.com/office/drawing/2014/main" xmlns="" id="{00000000-0008-0000-1100-00009C000000}"/>
            </a:ext>
          </a:extLst>
        </xdr:cNvPr>
        <xdr:cNvSpPr txBox="1">
          <a:spLocks noChangeArrowheads="1"/>
        </xdr:cNvSpPr>
      </xdr:nvSpPr>
      <xdr:spPr bwMode="auto">
        <a:xfrm>
          <a:off x="6962775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36</xdr:row>
      <xdr:rowOff>0</xdr:rowOff>
    </xdr:from>
    <xdr:to>
      <xdr:col>7</xdr:col>
      <xdr:colOff>76200</xdr:colOff>
      <xdr:row>37</xdr:row>
      <xdr:rowOff>28574</xdr:rowOff>
    </xdr:to>
    <xdr:sp macro="" textlink="">
      <xdr:nvSpPr>
        <xdr:cNvPr id="157" name="Text Box 75">
          <a:extLst>
            <a:ext uri="{FF2B5EF4-FFF2-40B4-BE49-F238E27FC236}">
              <a16:creationId xmlns:a16="http://schemas.microsoft.com/office/drawing/2014/main" xmlns="" id="{00000000-0008-0000-1100-00009D000000}"/>
            </a:ext>
          </a:extLst>
        </xdr:cNvPr>
        <xdr:cNvSpPr txBox="1">
          <a:spLocks noChangeArrowheads="1"/>
        </xdr:cNvSpPr>
      </xdr:nvSpPr>
      <xdr:spPr bwMode="auto">
        <a:xfrm>
          <a:off x="590550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28574</xdr:rowOff>
    </xdr:to>
    <xdr:sp macro="" textlink="">
      <xdr:nvSpPr>
        <xdr:cNvPr id="158" name="Text Box 76">
          <a:extLst>
            <a:ext uri="{FF2B5EF4-FFF2-40B4-BE49-F238E27FC236}">
              <a16:creationId xmlns:a16="http://schemas.microsoft.com/office/drawing/2014/main" xmlns="" id="{00000000-0008-0000-1100-00009E00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28574</xdr:rowOff>
    </xdr:to>
    <xdr:sp macro="" textlink="">
      <xdr:nvSpPr>
        <xdr:cNvPr id="159" name="Text Box 77">
          <a:extLst>
            <a:ext uri="{FF2B5EF4-FFF2-40B4-BE49-F238E27FC236}">
              <a16:creationId xmlns:a16="http://schemas.microsoft.com/office/drawing/2014/main" xmlns="" id="{00000000-0008-0000-1100-00009F00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28574</xdr:rowOff>
    </xdr:to>
    <xdr:sp macro="" textlink="">
      <xdr:nvSpPr>
        <xdr:cNvPr id="160" name="Text Box 78">
          <a:extLst>
            <a:ext uri="{FF2B5EF4-FFF2-40B4-BE49-F238E27FC236}">
              <a16:creationId xmlns:a16="http://schemas.microsoft.com/office/drawing/2014/main" xmlns="" id="{00000000-0008-0000-1100-0000A000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36</xdr:row>
      <xdr:rowOff>0</xdr:rowOff>
    </xdr:from>
    <xdr:to>
      <xdr:col>7</xdr:col>
      <xdr:colOff>76200</xdr:colOff>
      <xdr:row>37</xdr:row>
      <xdr:rowOff>28574</xdr:rowOff>
    </xdr:to>
    <xdr:sp macro="" textlink="">
      <xdr:nvSpPr>
        <xdr:cNvPr id="162" name="Text Box 15">
          <a:extLst>
            <a:ext uri="{FF2B5EF4-FFF2-40B4-BE49-F238E27FC236}">
              <a16:creationId xmlns:a16="http://schemas.microsoft.com/office/drawing/2014/main" xmlns="" id="{00000000-0008-0000-1100-0000A2000000}"/>
            </a:ext>
          </a:extLst>
        </xdr:cNvPr>
        <xdr:cNvSpPr txBox="1">
          <a:spLocks noChangeArrowheads="1"/>
        </xdr:cNvSpPr>
      </xdr:nvSpPr>
      <xdr:spPr bwMode="auto">
        <a:xfrm>
          <a:off x="704850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36</xdr:row>
      <xdr:rowOff>0</xdr:rowOff>
    </xdr:from>
    <xdr:to>
      <xdr:col>7</xdr:col>
      <xdr:colOff>76200</xdr:colOff>
      <xdr:row>37</xdr:row>
      <xdr:rowOff>28574</xdr:rowOff>
    </xdr:to>
    <xdr:sp macro="" textlink="">
      <xdr:nvSpPr>
        <xdr:cNvPr id="163" name="Text Box 74">
          <a:extLst>
            <a:ext uri="{FF2B5EF4-FFF2-40B4-BE49-F238E27FC236}">
              <a16:creationId xmlns:a16="http://schemas.microsoft.com/office/drawing/2014/main" xmlns="" id="{00000000-0008-0000-1100-0000A3000000}"/>
            </a:ext>
          </a:extLst>
        </xdr:cNvPr>
        <xdr:cNvSpPr txBox="1">
          <a:spLocks noChangeArrowheads="1"/>
        </xdr:cNvSpPr>
      </xdr:nvSpPr>
      <xdr:spPr bwMode="auto">
        <a:xfrm>
          <a:off x="6962775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36</xdr:row>
      <xdr:rowOff>0</xdr:rowOff>
    </xdr:from>
    <xdr:to>
      <xdr:col>7</xdr:col>
      <xdr:colOff>76200</xdr:colOff>
      <xdr:row>37</xdr:row>
      <xdr:rowOff>28574</xdr:rowOff>
    </xdr:to>
    <xdr:sp macro="" textlink="">
      <xdr:nvSpPr>
        <xdr:cNvPr id="164" name="Text Box 75">
          <a:extLst>
            <a:ext uri="{FF2B5EF4-FFF2-40B4-BE49-F238E27FC236}">
              <a16:creationId xmlns:a16="http://schemas.microsoft.com/office/drawing/2014/main" xmlns="" id="{00000000-0008-0000-1100-0000A4000000}"/>
            </a:ext>
          </a:extLst>
        </xdr:cNvPr>
        <xdr:cNvSpPr txBox="1">
          <a:spLocks noChangeArrowheads="1"/>
        </xdr:cNvSpPr>
      </xdr:nvSpPr>
      <xdr:spPr bwMode="auto">
        <a:xfrm>
          <a:off x="590550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28574</xdr:rowOff>
    </xdr:to>
    <xdr:sp macro="" textlink="">
      <xdr:nvSpPr>
        <xdr:cNvPr id="165" name="Text Box 76">
          <a:extLst>
            <a:ext uri="{FF2B5EF4-FFF2-40B4-BE49-F238E27FC236}">
              <a16:creationId xmlns:a16="http://schemas.microsoft.com/office/drawing/2014/main" xmlns="" id="{00000000-0008-0000-1100-0000A500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28574</xdr:rowOff>
    </xdr:to>
    <xdr:sp macro="" textlink="">
      <xdr:nvSpPr>
        <xdr:cNvPr id="166" name="Text Box 77">
          <a:extLst>
            <a:ext uri="{FF2B5EF4-FFF2-40B4-BE49-F238E27FC236}">
              <a16:creationId xmlns:a16="http://schemas.microsoft.com/office/drawing/2014/main" xmlns="" id="{00000000-0008-0000-1100-0000A600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28574</xdr:rowOff>
    </xdr:to>
    <xdr:sp macro="" textlink="">
      <xdr:nvSpPr>
        <xdr:cNvPr id="167" name="Text Box 78">
          <a:extLst>
            <a:ext uri="{FF2B5EF4-FFF2-40B4-BE49-F238E27FC236}">
              <a16:creationId xmlns:a16="http://schemas.microsoft.com/office/drawing/2014/main" xmlns="" id="{00000000-0008-0000-1100-0000A700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28574</xdr:rowOff>
    </xdr:to>
    <xdr:sp macro="" textlink="">
      <xdr:nvSpPr>
        <xdr:cNvPr id="168" name="Text Box 15">
          <a:extLst>
            <a:ext uri="{FF2B5EF4-FFF2-40B4-BE49-F238E27FC236}">
              <a16:creationId xmlns:a16="http://schemas.microsoft.com/office/drawing/2014/main" xmlns="" id="{00000000-0008-0000-1100-0000A800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28574</xdr:rowOff>
    </xdr:to>
    <xdr:sp macro="" textlink="">
      <xdr:nvSpPr>
        <xdr:cNvPr id="169" name="Text Box 74">
          <a:extLst>
            <a:ext uri="{FF2B5EF4-FFF2-40B4-BE49-F238E27FC236}">
              <a16:creationId xmlns:a16="http://schemas.microsoft.com/office/drawing/2014/main" xmlns="" id="{00000000-0008-0000-1100-0000A900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28574</xdr:rowOff>
    </xdr:to>
    <xdr:sp macro="" textlink="">
      <xdr:nvSpPr>
        <xdr:cNvPr id="170" name="Text Box 75">
          <a:extLst>
            <a:ext uri="{FF2B5EF4-FFF2-40B4-BE49-F238E27FC236}">
              <a16:creationId xmlns:a16="http://schemas.microsoft.com/office/drawing/2014/main" xmlns="" id="{00000000-0008-0000-1100-0000AA00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28574</xdr:rowOff>
    </xdr:to>
    <xdr:sp macro="" textlink="">
      <xdr:nvSpPr>
        <xdr:cNvPr id="171" name="Text Box 76">
          <a:extLst>
            <a:ext uri="{FF2B5EF4-FFF2-40B4-BE49-F238E27FC236}">
              <a16:creationId xmlns:a16="http://schemas.microsoft.com/office/drawing/2014/main" xmlns="" id="{00000000-0008-0000-1100-0000AB00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28574</xdr:rowOff>
    </xdr:to>
    <xdr:sp macro="" textlink="">
      <xdr:nvSpPr>
        <xdr:cNvPr id="172" name="Text Box 77">
          <a:extLst>
            <a:ext uri="{FF2B5EF4-FFF2-40B4-BE49-F238E27FC236}">
              <a16:creationId xmlns:a16="http://schemas.microsoft.com/office/drawing/2014/main" xmlns="" id="{00000000-0008-0000-1100-0000AC00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28574</xdr:rowOff>
    </xdr:to>
    <xdr:sp macro="" textlink="">
      <xdr:nvSpPr>
        <xdr:cNvPr id="173" name="Text Box 78">
          <a:extLst>
            <a:ext uri="{FF2B5EF4-FFF2-40B4-BE49-F238E27FC236}">
              <a16:creationId xmlns:a16="http://schemas.microsoft.com/office/drawing/2014/main" xmlns="" id="{00000000-0008-0000-1100-0000AD00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36</xdr:row>
      <xdr:rowOff>0</xdr:rowOff>
    </xdr:from>
    <xdr:to>
      <xdr:col>7</xdr:col>
      <xdr:colOff>76200</xdr:colOff>
      <xdr:row>37</xdr:row>
      <xdr:rowOff>28574</xdr:rowOff>
    </xdr:to>
    <xdr:sp macro="" textlink="">
      <xdr:nvSpPr>
        <xdr:cNvPr id="174" name="Text Box 15">
          <a:extLst>
            <a:ext uri="{FF2B5EF4-FFF2-40B4-BE49-F238E27FC236}">
              <a16:creationId xmlns:a16="http://schemas.microsoft.com/office/drawing/2014/main" xmlns="" id="{00000000-0008-0000-1100-0000AE000000}"/>
            </a:ext>
          </a:extLst>
        </xdr:cNvPr>
        <xdr:cNvSpPr txBox="1">
          <a:spLocks noChangeArrowheads="1"/>
        </xdr:cNvSpPr>
      </xdr:nvSpPr>
      <xdr:spPr bwMode="auto">
        <a:xfrm>
          <a:off x="704850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36</xdr:row>
      <xdr:rowOff>0</xdr:rowOff>
    </xdr:from>
    <xdr:to>
      <xdr:col>7</xdr:col>
      <xdr:colOff>76200</xdr:colOff>
      <xdr:row>37</xdr:row>
      <xdr:rowOff>28574</xdr:rowOff>
    </xdr:to>
    <xdr:sp macro="" textlink="">
      <xdr:nvSpPr>
        <xdr:cNvPr id="175" name="Text Box 74">
          <a:extLst>
            <a:ext uri="{FF2B5EF4-FFF2-40B4-BE49-F238E27FC236}">
              <a16:creationId xmlns:a16="http://schemas.microsoft.com/office/drawing/2014/main" xmlns="" id="{00000000-0008-0000-1100-0000AF000000}"/>
            </a:ext>
          </a:extLst>
        </xdr:cNvPr>
        <xdr:cNvSpPr txBox="1">
          <a:spLocks noChangeArrowheads="1"/>
        </xdr:cNvSpPr>
      </xdr:nvSpPr>
      <xdr:spPr bwMode="auto">
        <a:xfrm>
          <a:off x="6962775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36</xdr:row>
      <xdr:rowOff>0</xdr:rowOff>
    </xdr:from>
    <xdr:to>
      <xdr:col>7</xdr:col>
      <xdr:colOff>76200</xdr:colOff>
      <xdr:row>37</xdr:row>
      <xdr:rowOff>28574</xdr:rowOff>
    </xdr:to>
    <xdr:sp macro="" textlink="">
      <xdr:nvSpPr>
        <xdr:cNvPr id="176" name="Text Box 75">
          <a:extLst>
            <a:ext uri="{FF2B5EF4-FFF2-40B4-BE49-F238E27FC236}">
              <a16:creationId xmlns:a16="http://schemas.microsoft.com/office/drawing/2014/main" xmlns="" id="{00000000-0008-0000-1100-0000B0000000}"/>
            </a:ext>
          </a:extLst>
        </xdr:cNvPr>
        <xdr:cNvSpPr txBox="1">
          <a:spLocks noChangeArrowheads="1"/>
        </xdr:cNvSpPr>
      </xdr:nvSpPr>
      <xdr:spPr bwMode="auto">
        <a:xfrm>
          <a:off x="590550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28574</xdr:rowOff>
    </xdr:to>
    <xdr:sp macro="" textlink="">
      <xdr:nvSpPr>
        <xdr:cNvPr id="177" name="Text Box 76">
          <a:extLst>
            <a:ext uri="{FF2B5EF4-FFF2-40B4-BE49-F238E27FC236}">
              <a16:creationId xmlns:a16="http://schemas.microsoft.com/office/drawing/2014/main" xmlns="" id="{00000000-0008-0000-1100-0000B100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28574</xdr:rowOff>
    </xdr:to>
    <xdr:sp macro="" textlink="">
      <xdr:nvSpPr>
        <xdr:cNvPr id="178" name="Text Box 77">
          <a:extLst>
            <a:ext uri="{FF2B5EF4-FFF2-40B4-BE49-F238E27FC236}">
              <a16:creationId xmlns:a16="http://schemas.microsoft.com/office/drawing/2014/main" xmlns="" id="{00000000-0008-0000-1100-0000B200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28574</xdr:rowOff>
    </xdr:to>
    <xdr:sp macro="" textlink="">
      <xdr:nvSpPr>
        <xdr:cNvPr id="179" name="Text Box 78">
          <a:extLst>
            <a:ext uri="{FF2B5EF4-FFF2-40B4-BE49-F238E27FC236}">
              <a16:creationId xmlns:a16="http://schemas.microsoft.com/office/drawing/2014/main" xmlns="" id="{00000000-0008-0000-1100-0000B300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36</xdr:row>
      <xdr:rowOff>0</xdr:rowOff>
    </xdr:from>
    <xdr:to>
      <xdr:col>7</xdr:col>
      <xdr:colOff>76200</xdr:colOff>
      <xdr:row>37</xdr:row>
      <xdr:rowOff>28574</xdr:rowOff>
    </xdr:to>
    <xdr:sp macro="" textlink="">
      <xdr:nvSpPr>
        <xdr:cNvPr id="181" name="Text Box 15">
          <a:extLst>
            <a:ext uri="{FF2B5EF4-FFF2-40B4-BE49-F238E27FC236}">
              <a16:creationId xmlns:a16="http://schemas.microsoft.com/office/drawing/2014/main" xmlns="" id="{00000000-0008-0000-1100-0000B5000000}"/>
            </a:ext>
          </a:extLst>
        </xdr:cNvPr>
        <xdr:cNvSpPr txBox="1">
          <a:spLocks noChangeArrowheads="1"/>
        </xdr:cNvSpPr>
      </xdr:nvSpPr>
      <xdr:spPr bwMode="auto">
        <a:xfrm>
          <a:off x="704850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36</xdr:row>
      <xdr:rowOff>0</xdr:rowOff>
    </xdr:from>
    <xdr:to>
      <xdr:col>7</xdr:col>
      <xdr:colOff>76200</xdr:colOff>
      <xdr:row>37</xdr:row>
      <xdr:rowOff>28574</xdr:rowOff>
    </xdr:to>
    <xdr:sp macro="" textlink="">
      <xdr:nvSpPr>
        <xdr:cNvPr id="182" name="Text Box 74">
          <a:extLst>
            <a:ext uri="{FF2B5EF4-FFF2-40B4-BE49-F238E27FC236}">
              <a16:creationId xmlns:a16="http://schemas.microsoft.com/office/drawing/2014/main" xmlns="" id="{00000000-0008-0000-1100-0000B6000000}"/>
            </a:ext>
          </a:extLst>
        </xdr:cNvPr>
        <xdr:cNvSpPr txBox="1">
          <a:spLocks noChangeArrowheads="1"/>
        </xdr:cNvSpPr>
      </xdr:nvSpPr>
      <xdr:spPr bwMode="auto">
        <a:xfrm>
          <a:off x="6962775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36</xdr:row>
      <xdr:rowOff>0</xdr:rowOff>
    </xdr:from>
    <xdr:to>
      <xdr:col>7</xdr:col>
      <xdr:colOff>76200</xdr:colOff>
      <xdr:row>37</xdr:row>
      <xdr:rowOff>28574</xdr:rowOff>
    </xdr:to>
    <xdr:sp macro="" textlink="">
      <xdr:nvSpPr>
        <xdr:cNvPr id="183" name="Text Box 75">
          <a:extLst>
            <a:ext uri="{FF2B5EF4-FFF2-40B4-BE49-F238E27FC236}">
              <a16:creationId xmlns:a16="http://schemas.microsoft.com/office/drawing/2014/main" xmlns="" id="{00000000-0008-0000-1100-0000B7000000}"/>
            </a:ext>
          </a:extLst>
        </xdr:cNvPr>
        <xdr:cNvSpPr txBox="1">
          <a:spLocks noChangeArrowheads="1"/>
        </xdr:cNvSpPr>
      </xdr:nvSpPr>
      <xdr:spPr bwMode="auto">
        <a:xfrm>
          <a:off x="590550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28574</xdr:rowOff>
    </xdr:to>
    <xdr:sp macro="" textlink="">
      <xdr:nvSpPr>
        <xdr:cNvPr id="184" name="Text Box 76">
          <a:extLst>
            <a:ext uri="{FF2B5EF4-FFF2-40B4-BE49-F238E27FC236}">
              <a16:creationId xmlns:a16="http://schemas.microsoft.com/office/drawing/2014/main" xmlns="" id="{00000000-0008-0000-1100-0000B800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28574</xdr:rowOff>
    </xdr:to>
    <xdr:sp macro="" textlink="">
      <xdr:nvSpPr>
        <xdr:cNvPr id="185" name="Text Box 77">
          <a:extLst>
            <a:ext uri="{FF2B5EF4-FFF2-40B4-BE49-F238E27FC236}">
              <a16:creationId xmlns:a16="http://schemas.microsoft.com/office/drawing/2014/main" xmlns="" id="{00000000-0008-0000-1100-0000B900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28574</xdr:rowOff>
    </xdr:to>
    <xdr:sp macro="" textlink="">
      <xdr:nvSpPr>
        <xdr:cNvPr id="186" name="Text Box 78">
          <a:extLst>
            <a:ext uri="{FF2B5EF4-FFF2-40B4-BE49-F238E27FC236}">
              <a16:creationId xmlns:a16="http://schemas.microsoft.com/office/drawing/2014/main" xmlns="" id="{00000000-0008-0000-1100-0000BA00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28574</xdr:rowOff>
    </xdr:to>
    <xdr:sp macro="" textlink="">
      <xdr:nvSpPr>
        <xdr:cNvPr id="187" name="Text Box 15">
          <a:extLst>
            <a:ext uri="{FF2B5EF4-FFF2-40B4-BE49-F238E27FC236}">
              <a16:creationId xmlns:a16="http://schemas.microsoft.com/office/drawing/2014/main" xmlns="" id="{00000000-0008-0000-1100-0000BB00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28574</xdr:rowOff>
    </xdr:to>
    <xdr:sp macro="" textlink="">
      <xdr:nvSpPr>
        <xdr:cNvPr id="188" name="Text Box 74">
          <a:extLst>
            <a:ext uri="{FF2B5EF4-FFF2-40B4-BE49-F238E27FC236}">
              <a16:creationId xmlns:a16="http://schemas.microsoft.com/office/drawing/2014/main" xmlns="" id="{00000000-0008-0000-1100-0000BC00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28574</xdr:rowOff>
    </xdr:to>
    <xdr:sp macro="" textlink="">
      <xdr:nvSpPr>
        <xdr:cNvPr id="189" name="Text Box 75">
          <a:extLst>
            <a:ext uri="{FF2B5EF4-FFF2-40B4-BE49-F238E27FC236}">
              <a16:creationId xmlns:a16="http://schemas.microsoft.com/office/drawing/2014/main" xmlns="" id="{00000000-0008-0000-1100-0000BD00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28574</xdr:rowOff>
    </xdr:to>
    <xdr:sp macro="" textlink="">
      <xdr:nvSpPr>
        <xdr:cNvPr id="190" name="Text Box 76">
          <a:extLst>
            <a:ext uri="{FF2B5EF4-FFF2-40B4-BE49-F238E27FC236}">
              <a16:creationId xmlns:a16="http://schemas.microsoft.com/office/drawing/2014/main" xmlns="" id="{00000000-0008-0000-1100-0000BE00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28574</xdr:rowOff>
    </xdr:to>
    <xdr:sp macro="" textlink="">
      <xdr:nvSpPr>
        <xdr:cNvPr id="191" name="Text Box 77">
          <a:extLst>
            <a:ext uri="{FF2B5EF4-FFF2-40B4-BE49-F238E27FC236}">
              <a16:creationId xmlns:a16="http://schemas.microsoft.com/office/drawing/2014/main" xmlns="" id="{00000000-0008-0000-1100-0000BF00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28574</xdr:rowOff>
    </xdr:to>
    <xdr:sp macro="" textlink="">
      <xdr:nvSpPr>
        <xdr:cNvPr id="192" name="Text Box 78">
          <a:extLst>
            <a:ext uri="{FF2B5EF4-FFF2-40B4-BE49-F238E27FC236}">
              <a16:creationId xmlns:a16="http://schemas.microsoft.com/office/drawing/2014/main" xmlns="" id="{00000000-0008-0000-1100-0000C000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36</xdr:row>
      <xdr:rowOff>0</xdr:rowOff>
    </xdr:from>
    <xdr:to>
      <xdr:col>7</xdr:col>
      <xdr:colOff>76200</xdr:colOff>
      <xdr:row>37</xdr:row>
      <xdr:rowOff>28574</xdr:rowOff>
    </xdr:to>
    <xdr:sp macro="" textlink="">
      <xdr:nvSpPr>
        <xdr:cNvPr id="193" name="Text Box 15">
          <a:extLst>
            <a:ext uri="{FF2B5EF4-FFF2-40B4-BE49-F238E27FC236}">
              <a16:creationId xmlns:a16="http://schemas.microsoft.com/office/drawing/2014/main" xmlns="" id="{00000000-0008-0000-1100-0000C1000000}"/>
            </a:ext>
          </a:extLst>
        </xdr:cNvPr>
        <xdr:cNvSpPr txBox="1">
          <a:spLocks noChangeArrowheads="1"/>
        </xdr:cNvSpPr>
      </xdr:nvSpPr>
      <xdr:spPr bwMode="auto">
        <a:xfrm>
          <a:off x="704850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36</xdr:row>
      <xdr:rowOff>0</xdr:rowOff>
    </xdr:from>
    <xdr:to>
      <xdr:col>7</xdr:col>
      <xdr:colOff>76200</xdr:colOff>
      <xdr:row>37</xdr:row>
      <xdr:rowOff>28574</xdr:rowOff>
    </xdr:to>
    <xdr:sp macro="" textlink="">
      <xdr:nvSpPr>
        <xdr:cNvPr id="194" name="Text Box 74">
          <a:extLst>
            <a:ext uri="{FF2B5EF4-FFF2-40B4-BE49-F238E27FC236}">
              <a16:creationId xmlns:a16="http://schemas.microsoft.com/office/drawing/2014/main" xmlns="" id="{00000000-0008-0000-1100-0000C2000000}"/>
            </a:ext>
          </a:extLst>
        </xdr:cNvPr>
        <xdr:cNvSpPr txBox="1">
          <a:spLocks noChangeArrowheads="1"/>
        </xdr:cNvSpPr>
      </xdr:nvSpPr>
      <xdr:spPr bwMode="auto">
        <a:xfrm>
          <a:off x="6962775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36</xdr:row>
      <xdr:rowOff>0</xdr:rowOff>
    </xdr:from>
    <xdr:to>
      <xdr:col>7</xdr:col>
      <xdr:colOff>76200</xdr:colOff>
      <xdr:row>37</xdr:row>
      <xdr:rowOff>28574</xdr:rowOff>
    </xdr:to>
    <xdr:sp macro="" textlink="">
      <xdr:nvSpPr>
        <xdr:cNvPr id="195" name="Text Box 75">
          <a:extLst>
            <a:ext uri="{FF2B5EF4-FFF2-40B4-BE49-F238E27FC236}">
              <a16:creationId xmlns:a16="http://schemas.microsoft.com/office/drawing/2014/main" xmlns="" id="{00000000-0008-0000-1100-0000C3000000}"/>
            </a:ext>
          </a:extLst>
        </xdr:cNvPr>
        <xdr:cNvSpPr txBox="1">
          <a:spLocks noChangeArrowheads="1"/>
        </xdr:cNvSpPr>
      </xdr:nvSpPr>
      <xdr:spPr bwMode="auto">
        <a:xfrm>
          <a:off x="590550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28574</xdr:rowOff>
    </xdr:to>
    <xdr:sp macro="" textlink="">
      <xdr:nvSpPr>
        <xdr:cNvPr id="196" name="Text Box 76">
          <a:extLst>
            <a:ext uri="{FF2B5EF4-FFF2-40B4-BE49-F238E27FC236}">
              <a16:creationId xmlns:a16="http://schemas.microsoft.com/office/drawing/2014/main" xmlns="" id="{00000000-0008-0000-1100-0000C400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28574</xdr:rowOff>
    </xdr:to>
    <xdr:sp macro="" textlink="">
      <xdr:nvSpPr>
        <xdr:cNvPr id="197" name="Text Box 77">
          <a:extLst>
            <a:ext uri="{FF2B5EF4-FFF2-40B4-BE49-F238E27FC236}">
              <a16:creationId xmlns:a16="http://schemas.microsoft.com/office/drawing/2014/main" xmlns="" id="{00000000-0008-0000-1100-0000C500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28574</xdr:rowOff>
    </xdr:to>
    <xdr:sp macro="" textlink="">
      <xdr:nvSpPr>
        <xdr:cNvPr id="198" name="Text Box 78">
          <a:extLst>
            <a:ext uri="{FF2B5EF4-FFF2-40B4-BE49-F238E27FC236}">
              <a16:creationId xmlns:a16="http://schemas.microsoft.com/office/drawing/2014/main" xmlns="" id="{00000000-0008-0000-1100-0000C600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28574</xdr:rowOff>
    </xdr:to>
    <xdr:sp macro="" textlink="">
      <xdr:nvSpPr>
        <xdr:cNvPr id="199" name="Text Box 15">
          <a:extLst>
            <a:ext uri="{FF2B5EF4-FFF2-40B4-BE49-F238E27FC236}">
              <a16:creationId xmlns:a16="http://schemas.microsoft.com/office/drawing/2014/main" xmlns="" id="{00000000-0008-0000-1100-0000C700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28574</xdr:rowOff>
    </xdr:to>
    <xdr:sp macro="" textlink="">
      <xdr:nvSpPr>
        <xdr:cNvPr id="200" name="Text Box 74">
          <a:extLst>
            <a:ext uri="{FF2B5EF4-FFF2-40B4-BE49-F238E27FC236}">
              <a16:creationId xmlns:a16="http://schemas.microsoft.com/office/drawing/2014/main" xmlns="" id="{00000000-0008-0000-1100-0000C800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28574</xdr:rowOff>
    </xdr:to>
    <xdr:sp macro="" textlink="">
      <xdr:nvSpPr>
        <xdr:cNvPr id="201" name="Text Box 75">
          <a:extLst>
            <a:ext uri="{FF2B5EF4-FFF2-40B4-BE49-F238E27FC236}">
              <a16:creationId xmlns:a16="http://schemas.microsoft.com/office/drawing/2014/main" xmlns="" id="{00000000-0008-0000-1100-0000C900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28574</xdr:rowOff>
    </xdr:to>
    <xdr:sp macro="" textlink="">
      <xdr:nvSpPr>
        <xdr:cNvPr id="202" name="Text Box 76">
          <a:extLst>
            <a:ext uri="{FF2B5EF4-FFF2-40B4-BE49-F238E27FC236}">
              <a16:creationId xmlns:a16="http://schemas.microsoft.com/office/drawing/2014/main" xmlns="" id="{00000000-0008-0000-1100-0000CA00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28574</xdr:rowOff>
    </xdr:to>
    <xdr:sp macro="" textlink="">
      <xdr:nvSpPr>
        <xdr:cNvPr id="203" name="Text Box 77">
          <a:extLst>
            <a:ext uri="{FF2B5EF4-FFF2-40B4-BE49-F238E27FC236}">
              <a16:creationId xmlns:a16="http://schemas.microsoft.com/office/drawing/2014/main" xmlns="" id="{00000000-0008-0000-1100-0000CB00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28574</xdr:rowOff>
    </xdr:to>
    <xdr:sp macro="" textlink="">
      <xdr:nvSpPr>
        <xdr:cNvPr id="204" name="Text Box 78">
          <a:extLst>
            <a:ext uri="{FF2B5EF4-FFF2-40B4-BE49-F238E27FC236}">
              <a16:creationId xmlns:a16="http://schemas.microsoft.com/office/drawing/2014/main" xmlns="" id="{00000000-0008-0000-1100-0000CC00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36</xdr:row>
      <xdr:rowOff>0</xdr:rowOff>
    </xdr:from>
    <xdr:to>
      <xdr:col>7</xdr:col>
      <xdr:colOff>76200</xdr:colOff>
      <xdr:row>37</xdr:row>
      <xdr:rowOff>28574</xdr:rowOff>
    </xdr:to>
    <xdr:sp macro="" textlink="">
      <xdr:nvSpPr>
        <xdr:cNvPr id="205" name="Text Box 15">
          <a:extLst>
            <a:ext uri="{FF2B5EF4-FFF2-40B4-BE49-F238E27FC236}">
              <a16:creationId xmlns:a16="http://schemas.microsoft.com/office/drawing/2014/main" xmlns="" id="{00000000-0008-0000-1100-0000CD000000}"/>
            </a:ext>
          </a:extLst>
        </xdr:cNvPr>
        <xdr:cNvSpPr txBox="1">
          <a:spLocks noChangeArrowheads="1"/>
        </xdr:cNvSpPr>
      </xdr:nvSpPr>
      <xdr:spPr bwMode="auto">
        <a:xfrm>
          <a:off x="704850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36</xdr:row>
      <xdr:rowOff>0</xdr:rowOff>
    </xdr:from>
    <xdr:to>
      <xdr:col>7</xdr:col>
      <xdr:colOff>76200</xdr:colOff>
      <xdr:row>37</xdr:row>
      <xdr:rowOff>28574</xdr:rowOff>
    </xdr:to>
    <xdr:sp macro="" textlink="">
      <xdr:nvSpPr>
        <xdr:cNvPr id="206" name="Text Box 74">
          <a:extLst>
            <a:ext uri="{FF2B5EF4-FFF2-40B4-BE49-F238E27FC236}">
              <a16:creationId xmlns:a16="http://schemas.microsoft.com/office/drawing/2014/main" xmlns="" id="{00000000-0008-0000-1100-0000CE000000}"/>
            </a:ext>
          </a:extLst>
        </xdr:cNvPr>
        <xdr:cNvSpPr txBox="1">
          <a:spLocks noChangeArrowheads="1"/>
        </xdr:cNvSpPr>
      </xdr:nvSpPr>
      <xdr:spPr bwMode="auto">
        <a:xfrm>
          <a:off x="6962775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36</xdr:row>
      <xdr:rowOff>0</xdr:rowOff>
    </xdr:from>
    <xdr:to>
      <xdr:col>7</xdr:col>
      <xdr:colOff>76200</xdr:colOff>
      <xdr:row>37</xdr:row>
      <xdr:rowOff>28574</xdr:rowOff>
    </xdr:to>
    <xdr:sp macro="" textlink="">
      <xdr:nvSpPr>
        <xdr:cNvPr id="207" name="Text Box 75">
          <a:extLst>
            <a:ext uri="{FF2B5EF4-FFF2-40B4-BE49-F238E27FC236}">
              <a16:creationId xmlns:a16="http://schemas.microsoft.com/office/drawing/2014/main" xmlns="" id="{00000000-0008-0000-1100-0000CF000000}"/>
            </a:ext>
          </a:extLst>
        </xdr:cNvPr>
        <xdr:cNvSpPr txBox="1">
          <a:spLocks noChangeArrowheads="1"/>
        </xdr:cNvSpPr>
      </xdr:nvSpPr>
      <xdr:spPr bwMode="auto">
        <a:xfrm>
          <a:off x="590550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28574</xdr:rowOff>
    </xdr:to>
    <xdr:sp macro="" textlink="">
      <xdr:nvSpPr>
        <xdr:cNvPr id="208" name="Text Box 76">
          <a:extLst>
            <a:ext uri="{FF2B5EF4-FFF2-40B4-BE49-F238E27FC236}">
              <a16:creationId xmlns:a16="http://schemas.microsoft.com/office/drawing/2014/main" xmlns="" id="{00000000-0008-0000-1100-0000D000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28574</xdr:rowOff>
    </xdr:to>
    <xdr:sp macro="" textlink="">
      <xdr:nvSpPr>
        <xdr:cNvPr id="209" name="Text Box 77">
          <a:extLst>
            <a:ext uri="{FF2B5EF4-FFF2-40B4-BE49-F238E27FC236}">
              <a16:creationId xmlns:a16="http://schemas.microsoft.com/office/drawing/2014/main" xmlns="" id="{00000000-0008-0000-1100-0000D100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28574</xdr:rowOff>
    </xdr:to>
    <xdr:sp macro="" textlink="">
      <xdr:nvSpPr>
        <xdr:cNvPr id="210" name="Text Box 78">
          <a:extLst>
            <a:ext uri="{FF2B5EF4-FFF2-40B4-BE49-F238E27FC236}">
              <a16:creationId xmlns:a16="http://schemas.microsoft.com/office/drawing/2014/main" xmlns="" id="{00000000-0008-0000-1100-0000D200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36</xdr:row>
      <xdr:rowOff>0</xdr:rowOff>
    </xdr:from>
    <xdr:to>
      <xdr:col>7</xdr:col>
      <xdr:colOff>76200</xdr:colOff>
      <xdr:row>37</xdr:row>
      <xdr:rowOff>28574</xdr:rowOff>
    </xdr:to>
    <xdr:sp macro="" textlink="">
      <xdr:nvSpPr>
        <xdr:cNvPr id="212" name="Text Box 15">
          <a:extLst>
            <a:ext uri="{FF2B5EF4-FFF2-40B4-BE49-F238E27FC236}">
              <a16:creationId xmlns:a16="http://schemas.microsoft.com/office/drawing/2014/main" xmlns="" id="{00000000-0008-0000-1100-0000D4000000}"/>
            </a:ext>
          </a:extLst>
        </xdr:cNvPr>
        <xdr:cNvSpPr txBox="1">
          <a:spLocks noChangeArrowheads="1"/>
        </xdr:cNvSpPr>
      </xdr:nvSpPr>
      <xdr:spPr bwMode="auto">
        <a:xfrm>
          <a:off x="704850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36</xdr:row>
      <xdr:rowOff>0</xdr:rowOff>
    </xdr:from>
    <xdr:to>
      <xdr:col>7</xdr:col>
      <xdr:colOff>76200</xdr:colOff>
      <xdr:row>37</xdr:row>
      <xdr:rowOff>28574</xdr:rowOff>
    </xdr:to>
    <xdr:sp macro="" textlink="">
      <xdr:nvSpPr>
        <xdr:cNvPr id="213" name="Text Box 74">
          <a:extLst>
            <a:ext uri="{FF2B5EF4-FFF2-40B4-BE49-F238E27FC236}">
              <a16:creationId xmlns:a16="http://schemas.microsoft.com/office/drawing/2014/main" xmlns="" id="{00000000-0008-0000-1100-0000D5000000}"/>
            </a:ext>
          </a:extLst>
        </xdr:cNvPr>
        <xdr:cNvSpPr txBox="1">
          <a:spLocks noChangeArrowheads="1"/>
        </xdr:cNvSpPr>
      </xdr:nvSpPr>
      <xdr:spPr bwMode="auto">
        <a:xfrm>
          <a:off x="6962775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36</xdr:row>
      <xdr:rowOff>0</xdr:rowOff>
    </xdr:from>
    <xdr:to>
      <xdr:col>7</xdr:col>
      <xdr:colOff>76200</xdr:colOff>
      <xdr:row>37</xdr:row>
      <xdr:rowOff>28574</xdr:rowOff>
    </xdr:to>
    <xdr:sp macro="" textlink="">
      <xdr:nvSpPr>
        <xdr:cNvPr id="214" name="Text Box 75">
          <a:extLst>
            <a:ext uri="{FF2B5EF4-FFF2-40B4-BE49-F238E27FC236}">
              <a16:creationId xmlns:a16="http://schemas.microsoft.com/office/drawing/2014/main" xmlns="" id="{00000000-0008-0000-1100-0000D6000000}"/>
            </a:ext>
          </a:extLst>
        </xdr:cNvPr>
        <xdr:cNvSpPr txBox="1">
          <a:spLocks noChangeArrowheads="1"/>
        </xdr:cNvSpPr>
      </xdr:nvSpPr>
      <xdr:spPr bwMode="auto">
        <a:xfrm>
          <a:off x="590550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28574</xdr:rowOff>
    </xdr:to>
    <xdr:sp macro="" textlink="">
      <xdr:nvSpPr>
        <xdr:cNvPr id="215" name="Text Box 76">
          <a:extLst>
            <a:ext uri="{FF2B5EF4-FFF2-40B4-BE49-F238E27FC236}">
              <a16:creationId xmlns:a16="http://schemas.microsoft.com/office/drawing/2014/main" xmlns="" id="{00000000-0008-0000-1100-0000D700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28574</xdr:rowOff>
    </xdr:to>
    <xdr:sp macro="" textlink="">
      <xdr:nvSpPr>
        <xdr:cNvPr id="216" name="Text Box 77">
          <a:extLst>
            <a:ext uri="{FF2B5EF4-FFF2-40B4-BE49-F238E27FC236}">
              <a16:creationId xmlns:a16="http://schemas.microsoft.com/office/drawing/2014/main" xmlns="" id="{00000000-0008-0000-1100-0000D800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28574</xdr:rowOff>
    </xdr:to>
    <xdr:sp macro="" textlink="">
      <xdr:nvSpPr>
        <xdr:cNvPr id="217" name="Text Box 78">
          <a:extLst>
            <a:ext uri="{FF2B5EF4-FFF2-40B4-BE49-F238E27FC236}">
              <a16:creationId xmlns:a16="http://schemas.microsoft.com/office/drawing/2014/main" xmlns="" id="{00000000-0008-0000-1100-0000D900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28574</xdr:rowOff>
    </xdr:to>
    <xdr:sp macro="" textlink="">
      <xdr:nvSpPr>
        <xdr:cNvPr id="218" name="Text Box 15">
          <a:extLst>
            <a:ext uri="{FF2B5EF4-FFF2-40B4-BE49-F238E27FC236}">
              <a16:creationId xmlns:a16="http://schemas.microsoft.com/office/drawing/2014/main" xmlns="" id="{00000000-0008-0000-1100-0000DA00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28574</xdr:rowOff>
    </xdr:to>
    <xdr:sp macro="" textlink="">
      <xdr:nvSpPr>
        <xdr:cNvPr id="219" name="Text Box 74">
          <a:extLst>
            <a:ext uri="{FF2B5EF4-FFF2-40B4-BE49-F238E27FC236}">
              <a16:creationId xmlns:a16="http://schemas.microsoft.com/office/drawing/2014/main" xmlns="" id="{00000000-0008-0000-1100-0000DB00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28574</xdr:rowOff>
    </xdr:to>
    <xdr:sp macro="" textlink="">
      <xdr:nvSpPr>
        <xdr:cNvPr id="220" name="Text Box 75">
          <a:extLst>
            <a:ext uri="{FF2B5EF4-FFF2-40B4-BE49-F238E27FC236}">
              <a16:creationId xmlns:a16="http://schemas.microsoft.com/office/drawing/2014/main" xmlns="" id="{00000000-0008-0000-1100-0000DC00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28574</xdr:rowOff>
    </xdr:to>
    <xdr:sp macro="" textlink="">
      <xdr:nvSpPr>
        <xdr:cNvPr id="221" name="Text Box 76">
          <a:extLst>
            <a:ext uri="{FF2B5EF4-FFF2-40B4-BE49-F238E27FC236}">
              <a16:creationId xmlns:a16="http://schemas.microsoft.com/office/drawing/2014/main" xmlns="" id="{00000000-0008-0000-1100-0000DD00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28574</xdr:rowOff>
    </xdr:to>
    <xdr:sp macro="" textlink="">
      <xdr:nvSpPr>
        <xdr:cNvPr id="222" name="Text Box 77">
          <a:extLst>
            <a:ext uri="{FF2B5EF4-FFF2-40B4-BE49-F238E27FC236}">
              <a16:creationId xmlns:a16="http://schemas.microsoft.com/office/drawing/2014/main" xmlns="" id="{00000000-0008-0000-1100-0000DE00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28574</xdr:rowOff>
    </xdr:to>
    <xdr:sp macro="" textlink="">
      <xdr:nvSpPr>
        <xdr:cNvPr id="223" name="Text Box 78">
          <a:extLst>
            <a:ext uri="{FF2B5EF4-FFF2-40B4-BE49-F238E27FC236}">
              <a16:creationId xmlns:a16="http://schemas.microsoft.com/office/drawing/2014/main" xmlns="" id="{00000000-0008-0000-1100-0000DF00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36</xdr:row>
      <xdr:rowOff>0</xdr:rowOff>
    </xdr:from>
    <xdr:to>
      <xdr:col>7</xdr:col>
      <xdr:colOff>76200</xdr:colOff>
      <xdr:row>37</xdr:row>
      <xdr:rowOff>28574</xdr:rowOff>
    </xdr:to>
    <xdr:sp macro="" textlink="">
      <xdr:nvSpPr>
        <xdr:cNvPr id="224" name="Text Box 15">
          <a:extLst>
            <a:ext uri="{FF2B5EF4-FFF2-40B4-BE49-F238E27FC236}">
              <a16:creationId xmlns:a16="http://schemas.microsoft.com/office/drawing/2014/main" xmlns="" id="{00000000-0008-0000-1100-0000E0000000}"/>
            </a:ext>
          </a:extLst>
        </xdr:cNvPr>
        <xdr:cNvSpPr txBox="1">
          <a:spLocks noChangeArrowheads="1"/>
        </xdr:cNvSpPr>
      </xdr:nvSpPr>
      <xdr:spPr bwMode="auto">
        <a:xfrm>
          <a:off x="704850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36</xdr:row>
      <xdr:rowOff>0</xdr:rowOff>
    </xdr:from>
    <xdr:to>
      <xdr:col>7</xdr:col>
      <xdr:colOff>76200</xdr:colOff>
      <xdr:row>37</xdr:row>
      <xdr:rowOff>28574</xdr:rowOff>
    </xdr:to>
    <xdr:sp macro="" textlink="">
      <xdr:nvSpPr>
        <xdr:cNvPr id="225" name="Text Box 74">
          <a:extLst>
            <a:ext uri="{FF2B5EF4-FFF2-40B4-BE49-F238E27FC236}">
              <a16:creationId xmlns:a16="http://schemas.microsoft.com/office/drawing/2014/main" xmlns="" id="{00000000-0008-0000-1100-0000E1000000}"/>
            </a:ext>
          </a:extLst>
        </xdr:cNvPr>
        <xdr:cNvSpPr txBox="1">
          <a:spLocks noChangeArrowheads="1"/>
        </xdr:cNvSpPr>
      </xdr:nvSpPr>
      <xdr:spPr bwMode="auto">
        <a:xfrm>
          <a:off x="6962775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36</xdr:row>
      <xdr:rowOff>0</xdr:rowOff>
    </xdr:from>
    <xdr:to>
      <xdr:col>7</xdr:col>
      <xdr:colOff>76200</xdr:colOff>
      <xdr:row>37</xdr:row>
      <xdr:rowOff>28574</xdr:rowOff>
    </xdr:to>
    <xdr:sp macro="" textlink="">
      <xdr:nvSpPr>
        <xdr:cNvPr id="226" name="Text Box 75">
          <a:extLst>
            <a:ext uri="{FF2B5EF4-FFF2-40B4-BE49-F238E27FC236}">
              <a16:creationId xmlns:a16="http://schemas.microsoft.com/office/drawing/2014/main" xmlns="" id="{00000000-0008-0000-1100-0000E2000000}"/>
            </a:ext>
          </a:extLst>
        </xdr:cNvPr>
        <xdr:cNvSpPr txBox="1">
          <a:spLocks noChangeArrowheads="1"/>
        </xdr:cNvSpPr>
      </xdr:nvSpPr>
      <xdr:spPr bwMode="auto">
        <a:xfrm>
          <a:off x="590550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28574</xdr:rowOff>
    </xdr:to>
    <xdr:sp macro="" textlink="">
      <xdr:nvSpPr>
        <xdr:cNvPr id="227" name="Text Box 76">
          <a:extLst>
            <a:ext uri="{FF2B5EF4-FFF2-40B4-BE49-F238E27FC236}">
              <a16:creationId xmlns:a16="http://schemas.microsoft.com/office/drawing/2014/main" xmlns="" id="{00000000-0008-0000-1100-0000E300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28574</xdr:rowOff>
    </xdr:to>
    <xdr:sp macro="" textlink="">
      <xdr:nvSpPr>
        <xdr:cNvPr id="228" name="Text Box 77">
          <a:extLst>
            <a:ext uri="{FF2B5EF4-FFF2-40B4-BE49-F238E27FC236}">
              <a16:creationId xmlns:a16="http://schemas.microsoft.com/office/drawing/2014/main" xmlns="" id="{00000000-0008-0000-1100-0000E400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28574</xdr:rowOff>
    </xdr:to>
    <xdr:sp macro="" textlink="">
      <xdr:nvSpPr>
        <xdr:cNvPr id="229" name="Text Box 78">
          <a:extLst>
            <a:ext uri="{FF2B5EF4-FFF2-40B4-BE49-F238E27FC236}">
              <a16:creationId xmlns:a16="http://schemas.microsoft.com/office/drawing/2014/main" xmlns="" id="{00000000-0008-0000-1100-0000E500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28574</xdr:rowOff>
    </xdr:to>
    <xdr:sp macro="" textlink="">
      <xdr:nvSpPr>
        <xdr:cNvPr id="230" name="Text Box 15">
          <a:extLst>
            <a:ext uri="{FF2B5EF4-FFF2-40B4-BE49-F238E27FC236}">
              <a16:creationId xmlns:a16="http://schemas.microsoft.com/office/drawing/2014/main" xmlns="" id="{00000000-0008-0000-1100-0000E600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28574</xdr:rowOff>
    </xdr:to>
    <xdr:sp macro="" textlink="">
      <xdr:nvSpPr>
        <xdr:cNvPr id="231" name="Text Box 74">
          <a:extLst>
            <a:ext uri="{FF2B5EF4-FFF2-40B4-BE49-F238E27FC236}">
              <a16:creationId xmlns:a16="http://schemas.microsoft.com/office/drawing/2014/main" xmlns="" id="{00000000-0008-0000-1100-0000E700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28574</xdr:rowOff>
    </xdr:to>
    <xdr:sp macro="" textlink="">
      <xdr:nvSpPr>
        <xdr:cNvPr id="232" name="Text Box 75">
          <a:extLst>
            <a:ext uri="{FF2B5EF4-FFF2-40B4-BE49-F238E27FC236}">
              <a16:creationId xmlns:a16="http://schemas.microsoft.com/office/drawing/2014/main" xmlns="" id="{00000000-0008-0000-1100-0000E800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28574</xdr:rowOff>
    </xdr:to>
    <xdr:sp macro="" textlink="">
      <xdr:nvSpPr>
        <xdr:cNvPr id="233" name="Text Box 76">
          <a:extLst>
            <a:ext uri="{FF2B5EF4-FFF2-40B4-BE49-F238E27FC236}">
              <a16:creationId xmlns:a16="http://schemas.microsoft.com/office/drawing/2014/main" xmlns="" id="{00000000-0008-0000-1100-0000E900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28574</xdr:rowOff>
    </xdr:to>
    <xdr:sp macro="" textlink="">
      <xdr:nvSpPr>
        <xdr:cNvPr id="234" name="Text Box 77">
          <a:extLst>
            <a:ext uri="{FF2B5EF4-FFF2-40B4-BE49-F238E27FC236}">
              <a16:creationId xmlns:a16="http://schemas.microsoft.com/office/drawing/2014/main" xmlns="" id="{00000000-0008-0000-1100-0000EA00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28574</xdr:rowOff>
    </xdr:to>
    <xdr:sp macro="" textlink="">
      <xdr:nvSpPr>
        <xdr:cNvPr id="235" name="Text Box 78">
          <a:extLst>
            <a:ext uri="{FF2B5EF4-FFF2-40B4-BE49-F238E27FC236}">
              <a16:creationId xmlns:a16="http://schemas.microsoft.com/office/drawing/2014/main" xmlns="" id="{00000000-0008-0000-1100-0000EB00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36</xdr:row>
      <xdr:rowOff>0</xdr:rowOff>
    </xdr:from>
    <xdr:to>
      <xdr:col>7</xdr:col>
      <xdr:colOff>76200</xdr:colOff>
      <xdr:row>37</xdr:row>
      <xdr:rowOff>28574</xdr:rowOff>
    </xdr:to>
    <xdr:sp macro="" textlink="">
      <xdr:nvSpPr>
        <xdr:cNvPr id="236" name="Text Box 15">
          <a:extLst>
            <a:ext uri="{FF2B5EF4-FFF2-40B4-BE49-F238E27FC236}">
              <a16:creationId xmlns:a16="http://schemas.microsoft.com/office/drawing/2014/main" xmlns="" id="{00000000-0008-0000-1100-0000EC000000}"/>
            </a:ext>
          </a:extLst>
        </xdr:cNvPr>
        <xdr:cNvSpPr txBox="1">
          <a:spLocks noChangeArrowheads="1"/>
        </xdr:cNvSpPr>
      </xdr:nvSpPr>
      <xdr:spPr bwMode="auto">
        <a:xfrm>
          <a:off x="704850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36</xdr:row>
      <xdr:rowOff>0</xdr:rowOff>
    </xdr:from>
    <xdr:to>
      <xdr:col>7</xdr:col>
      <xdr:colOff>76200</xdr:colOff>
      <xdr:row>37</xdr:row>
      <xdr:rowOff>28574</xdr:rowOff>
    </xdr:to>
    <xdr:sp macro="" textlink="">
      <xdr:nvSpPr>
        <xdr:cNvPr id="237" name="Text Box 74">
          <a:extLst>
            <a:ext uri="{FF2B5EF4-FFF2-40B4-BE49-F238E27FC236}">
              <a16:creationId xmlns:a16="http://schemas.microsoft.com/office/drawing/2014/main" xmlns="" id="{00000000-0008-0000-1100-0000ED000000}"/>
            </a:ext>
          </a:extLst>
        </xdr:cNvPr>
        <xdr:cNvSpPr txBox="1">
          <a:spLocks noChangeArrowheads="1"/>
        </xdr:cNvSpPr>
      </xdr:nvSpPr>
      <xdr:spPr bwMode="auto">
        <a:xfrm>
          <a:off x="6962775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36</xdr:row>
      <xdr:rowOff>0</xdr:rowOff>
    </xdr:from>
    <xdr:to>
      <xdr:col>7</xdr:col>
      <xdr:colOff>76200</xdr:colOff>
      <xdr:row>37</xdr:row>
      <xdr:rowOff>28574</xdr:rowOff>
    </xdr:to>
    <xdr:sp macro="" textlink="">
      <xdr:nvSpPr>
        <xdr:cNvPr id="238" name="Text Box 75">
          <a:extLst>
            <a:ext uri="{FF2B5EF4-FFF2-40B4-BE49-F238E27FC236}">
              <a16:creationId xmlns:a16="http://schemas.microsoft.com/office/drawing/2014/main" xmlns="" id="{00000000-0008-0000-1100-0000EE000000}"/>
            </a:ext>
          </a:extLst>
        </xdr:cNvPr>
        <xdr:cNvSpPr txBox="1">
          <a:spLocks noChangeArrowheads="1"/>
        </xdr:cNvSpPr>
      </xdr:nvSpPr>
      <xdr:spPr bwMode="auto">
        <a:xfrm>
          <a:off x="590550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28574</xdr:rowOff>
    </xdr:to>
    <xdr:sp macro="" textlink="">
      <xdr:nvSpPr>
        <xdr:cNvPr id="239" name="Text Box 76">
          <a:extLst>
            <a:ext uri="{FF2B5EF4-FFF2-40B4-BE49-F238E27FC236}">
              <a16:creationId xmlns:a16="http://schemas.microsoft.com/office/drawing/2014/main" xmlns="" id="{00000000-0008-0000-1100-0000EF00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28574</xdr:rowOff>
    </xdr:to>
    <xdr:sp macro="" textlink="">
      <xdr:nvSpPr>
        <xdr:cNvPr id="240" name="Text Box 77">
          <a:extLst>
            <a:ext uri="{FF2B5EF4-FFF2-40B4-BE49-F238E27FC236}">
              <a16:creationId xmlns:a16="http://schemas.microsoft.com/office/drawing/2014/main" xmlns="" id="{00000000-0008-0000-1100-0000F000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28574</xdr:rowOff>
    </xdr:to>
    <xdr:sp macro="" textlink="">
      <xdr:nvSpPr>
        <xdr:cNvPr id="241" name="Text Box 78">
          <a:extLst>
            <a:ext uri="{FF2B5EF4-FFF2-40B4-BE49-F238E27FC236}">
              <a16:creationId xmlns:a16="http://schemas.microsoft.com/office/drawing/2014/main" xmlns="" id="{00000000-0008-0000-1100-0000F100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28574</xdr:rowOff>
    </xdr:to>
    <xdr:sp macro="" textlink="">
      <xdr:nvSpPr>
        <xdr:cNvPr id="242" name="Text Box 15">
          <a:extLst>
            <a:ext uri="{FF2B5EF4-FFF2-40B4-BE49-F238E27FC236}">
              <a16:creationId xmlns:a16="http://schemas.microsoft.com/office/drawing/2014/main" xmlns="" id="{00000000-0008-0000-1100-0000F200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28574</xdr:rowOff>
    </xdr:to>
    <xdr:sp macro="" textlink="">
      <xdr:nvSpPr>
        <xdr:cNvPr id="243" name="Text Box 74">
          <a:extLst>
            <a:ext uri="{FF2B5EF4-FFF2-40B4-BE49-F238E27FC236}">
              <a16:creationId xmlns:a16="http://schemas.microsoft.com/office/drawing/2014/main" xmlns="" id="{00000000-0008-0000-1100-0000F300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28574</xdr:rowOff>
    </xdr:to>
    <xdr:sp macro="" textlink="">
      <xdr:nvSpPr>
        <xdr:cNvPr id="244" name="Text Box 75">
          <a:extLst>
            <a:ext uri="{FF2B5EF4-FFF2-40B4-BE49-F238E27FC236}">
              <a16:creationId xmlns:a16="http://schemas.microsoft.com/office/drawing/2014/main" xmlns="" id="{00000000-0008-0000-1100-0000F400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28574</xdr:rowOff>
    </xdr:to>
    <xdr:sp macro="" textlink="">
      <xdr:nvSpPr>
        <xdr:cNvPr id="245" name="Text Box 76">
          <a:extLst>
            <a:ext uri="{FF2B5EF4-FFF2-40B4-BE49-F238E27FC236}">
              <a16:creationId xmlns:a16="http://schemas.microsoft.com/office/drawing/2014/main" xmlns="" id="{00000000-0008-0000-1100-0000F500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28574</xdr:rowOff>
    </xdr:to>
    <xdr:sp macro="" textlink="">
      <xdr:nvSpPr>
        <xdr:cNvPr id="246" name="Text Box 77">
          <a:extLst>
            <a:ext uri="{FF2B5EF4-FFF2-40B4-BE49-F238E27FC236}">
              <a16:creationId xmlns:a16="http://schemas.microsoft.com/office/drawing/2014/main" xmlns="" id="{00000000-0008-0000-1100-0000F600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28574</xdr:rowOff>
    </xdr:to>
    <xdr:sp macro="" textlink="">
      <xdr:nvSpPr>
        <xdr:cNvPr id="247" name="Text Box 78">
          <a:extLst>
            <a:ext uri="{FF2B5EF4-FFF2-40B4-BE49-F238E27FC236}">
              <a16:creationId xmlns:a16="http://schemas.microsoft.com/office/drawing/2014/main" xmlns="" id="{00000000-0008-0000-1100-0000F700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36</xdr:row>
      <xdr:rowOff>0</xdr:rowOff>
    </xdr:from>
    <xdr:to>
      <xdr:col>7</xdr:col>
      <xdr:colOff>76200</xdr:colOff>
      <xdr:row>37</xdr:row>
      <xdr:rowOff>28574</xdr:rowOff>
    </xdr:to>
    <xdr:sp macro="" textlink="">
      <xdr:nvSpPr>
        <xdr:cNvPr id="248" name="Text Box 15">
          <a:extLst>
            <a:ext uri="{FF2B5EF4-FFF2-40B4-BE49-F238E27FC236}">
              <a16:creationId xmlns:a16="http://schemas.microsoft.com/office/drawing/2014/main" xmlns="" id="{00000000-0008-0000-1100-0000F8000000}"/>
            </a:ext>
          </a:extLst>
        </xdr:cNvPr>
        <xdr:cNvSpPr txBox="1">
          <a:spLocks noChangeArrowheads="1"/>
        </xdr:cNvSpPr>
      </xdr:nvSpPr>
      <xdr:spPr bwMode="auto">
        <a:xfrm>
          <a:off x="704850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36</xdr:row>
      <xdr:rowOff>0</xdr:rowOff>
    </xdr:from>
    <xdr:to>
      <xdr:col>7</xdr:col>
      <xdr:colOff>76200</xdr:colOff>
      <xdr:row>37</xdr:row>
      <xdr:rowOff>28574</xdr:rowOff>
    </xdr:to>
    <xdr:sp macro="" textlink="">
      <xdr:nvSpPr>
        <xdr:cNvPr id="249" name="Text Box 74">
          <a:extLst>
            <a:ext uri="{FF2B5EF4-FFF2-40B4-BE49-F238E27FC236}">
              <a16:creationId xmlns:a16="http://schemas.microsoft.com/office/drawing/2014/main" xmlns="" id="{00000000-0008-0000-1100-0000F9000000}"/>
            </a:ext>
          </a:extLst>
        </xdr:cNvPr>
        <xdr:cNvSpPr txBox="1">
          <a:spLocks noChangeArrowheads="1"/>
        </xdr:cNvSpPr>
      </xdr:nvSpPr>
      <xdr:spPr bwMode="auto">
        <a:xfrm>
          <a:off x="6962775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36</xdr:row>
      <xdr:rowOff>0</xdr:rowOff>
    </xdr:from>
    <xdr:to>
      <xdr:col>7</xdr:col>
      <xdr:colOff>76200</xdr:colOff>
      <xdr:row>37</xdr:row>
      <xdr:rowOff>28574</xdr:rowOff>
    </xdr:to>
    <xdr:sp macro="" textlink="">
      <xdr:nvSpPr>
        <xdr:cNvPr id="250" name="Text Box 75">
          <a:extLst>
            <a:ext uri="{FF2B5EF4-FFF2-40B4-BE49-F238E27FC236}">
              <a16:creationId xmlns:a16="http://schemas.microsoft.com/office/drawing/2014/main" xmlns="" id="{00000000-0008-0000-1100-0000FA000000}"/>
            </a:ext>
          </a:extLst>
        </xdr:cNvPr>
        <xdr:cNvSpPr txBox="1">
          <a:spLocks noChangeArrowheads="1"/>
        </xdr:cNvSpPr>
      </xdr:nvSpPr>
      <xdr:spPr bwMode="auto">
        <a:xfrm>
          <a:off x="590550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28574</xdr:rowOff>
    </xdr:to>
    <xdr:sp macro="" textlink="">
      <xdr:nvSpPr>
        <xdr:cNvPr id="251" name="Text Box 76">
          <a:extLst>
            <a:ext uri="{FF2B5EF4-FFF2-40B4-BE49-F238E27FC236}">
              <a16:creationId xmlns:a16="http://schemas.microsoft.com/office/drawing/2014/main" xmlns="" id="{00000000-0008-0000-1100-0000FB00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28574</xdr:rowOff>
    </xdr:to>
    <xdr:sp macro="" textlink="">
      <xdr:nvSpPr>
        <xdr:cNvPr id="252" name="Text Box 77">
          <a:extLst>
            <a:ext uri="{FF2B5EF4-FFF2-40B4-BE49-F238E27FC236}">
              <a16:creationId xmlns:a16="http://schemas.microsoft.com/office/drawing/2014/main" xmlns="" id="{00000000-0008-0000-1100-0000FC00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28574</xdr:rowOff>
    </xdr:to>
    <xdr:sp macro="" textlink="">
      <xdr:nvSpPr>
        <xdr:cNvPr id="253" name="Text Box 78">
          <a:extLst>
            <a:ext uri="{FF2B5EF4-FFF2-40B4-BE49-F238E27FC236}">
              <a16:creationId xmlns:a16="http://schemas.microsoft.com/office/drawing/2014/main" xmlns="" id="{00000000-0008-0000-1100-0000FD00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57151</xdr:rowOff>
    </xdr:to>
    <xdr:sp macro="" textlink="">
      <xdr:nvSpPr>
        <xdr:cNvPr id="254" name="Text Box 76">
          <a:extLst>
            <a:ext uri="{FF2B5EF4-FFF2-40B4-BE49-F238E27FC236}">
              <a16:creationId xmlns:a16="http://schemas.microsoft.com/office/drawing/2014/main" xmlns="" id="{00000000-0008-0000-1100-0000FE00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28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57151</xdr:rowOff>
    </xdr:to>
    <xdr:sp macro="" textlink="">
      <xdr:nvSpPr>
        <xdr:cNvPr id="255" name="Text Box 77">
          <a:extLst>
            <a:ext uri="{FF2B5EF4-FFF2-40B4-BE49-F238E27FC236}">
              <a16:creationId xmlns:a16="http://schemas.microsoft.com/office/drawing/2014/main" xmlns="" id="{00000000-0008-0000-1100-0000FF00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28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57151</xdr:rowOff>
    </xdr:to>
    <xdr:sp macro="" textlink="">
      <xdr:nvSpPr>
        <xdr:cNvPr id="256" name="Text Box 78">
          <a:extLst>
            <a:ext uri="{FF2B5EF4-FFF2-40B4-BE49-F238E27FC236}">
              <a16:creationId xmlns:a16="http://schemas.microsoft.com/office/drawing/2014/main" xmlns="" id="{00000000-0008-0000-1100-00000001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28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790575</xdr:colOff>
      <xdr:row>28</xdr:row>
      <xdr:rowOff>0</xdr:rowOff>
    </xdr:from>
    <xdr:to>
      <xdr:col>2</xdr:col>
      <xdr:colOff>790575</xdr:colOff>
      <xdr:row>29</xdr:row>
      <xdr:rowOff>1241</xdr:rowOff>
    </xdr:to>
    <xdr:sp macro="" textlink="">
      <xdr:nvSpPr>
        <xdr:cNvPr id="257" name="Text Box 10">
          <a:extLst>
            <a:ext uri="{FF2B5EF4-FFF2-40B4-BE49-F238E27FC236}">
              <a16:creationId xmlns:a16="http://schemas.microsoft.com/office/drawing/2014/main" xmlns="" id="{00000000-0008-0000-1100-000001010000}"/>
            </a:ext>
          </a:extLst>
        </xdr:cNvPr>
        <xdr:cNvSpPr txBox="1">
          <a:spLocks noChangeArrowheads="1"/>
        </xdr:cNvSpPr>
      </xdr:nvSpPr>
      <xdr:spPr bwMode="auto">
        <a:xfrm>
          <a:off x="1752600" y="13592175"/>
          <a:ext cx="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790575</xdr:colOff>
      <xdr:row>28</xdr:row>
      <xdr:rowOff>0</xdr:rowOff>
    </xdr:from>
    <xdr:to>
      <xdr:col>2</xdr:col>
      <xdr:colOff>790575</xdr:colOff>
      <xdr:row>29</xdr:row>
      <xdr:rowOff>1241</xdr:rowOff>
    </xdr:to>
    <xdr:sp macro="" textlink="">
      <xdr:nvSpPr>
        <xdr:cNvPr id="258" name="Text Box 11">
          <a:extLst>
            <a:ext uri="{FF2B5EF4-FFF2-40B4-BE49-F238E27FC236}">
              <a16:creationId xmlns:a16="http://schemas.microsoft.com/office/drawing/2014/main" xmlns="" id="{00000000-0008-0000-1100-000002010000}"/>
            </a:ext>
          </a:extLst>
        </xdr:cNvPr>
        <xdr:cNvSpPr txBox="1">
          <a:spLocks noChangeArrowheads="1"/>
        </xdr:cNvSpPr>
      </xdr:nvSpPr>
      <xdr:spPr bwMode="auto">
        <a:xfrm>
          <a:off x="1752600" y="13592175"/>
          <a:ext cx="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28574</xdr:rowOff>
    </xdr:to>
    <xdr:sp macro="" textlink="">
      <xdr:nvSpPr>
        <xdr:cNvPr id="259" name="Text Box 15">
          <a:extLst>
            <a:ext uri="{FF2B5EF4-FFF2-40B4-BE49-F238E27FC236}">
              <a16:creationId xmlns:a16="http://schemas.microsoft.com/office/drawing/2014/main" xmlns="" id="{00000000-0008-0000-1100-000003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28574</xdr:rowOff>
    </xdr:to>
    <xdr:sp macro="" textlink="">
      <xdr:nvSpPr>
        <xdr:cNvPr id="260" name="Text Box 74">
          <a:extLst>
            <a:ext uri="{FF2B5EF4-FFF2-40B4-BE49-F238E27FC236}">
              <a16:creationId xmlns:a16="http://schemas.microsoft.com/office/drawing/2014/main" xmlns="" id="{00000000-0008-0000-1100-000004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28574</xdr:rowOff>
    </xdr:to>
    <xdr:sp macro="" textlink="">
      <xdr:nvSpPr>
        <xdr:cNvPr id="261" name="Text Box 75">
          <a:extLst>
            <a:ext uri="{FF2B5EF4-FFF2-40B4-BE49-F238E27FC236}">
              <a16:creationId xmlns:a16="http://schemas.microsoft.com/office/drawing/2014/main" xmlns="" id="{00000000-0008-0000-1100-000005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28574</xdr:rowOff>
    </xdr:to>
    <xdr:sp macro="" textlink="">
      <xdr:nvSpPr>
        <xdr:cNvPr id="262" name="Text Box 76">
          <a:extLst>
            <a:ext uri="{FF2B5EF4-FFF2-40B4-BE49-F238E27FC236}">
              <a16:creationId xmlns:a16="http://schemas.microsoft.com/office/drawing/2014/main" xmlns="" id="{00000000-0008-0000-1100-000006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28574</xdr:rowOff>
    </xdr:to>
    <xdr:sp macro="" textlink="">
      <xdr:nvSpPr>
        <xdr:cNvPr id="263" name="Text Box 77">
          <a:extLst>
            <a:ext uri="{FF2B5EF4-FFF2-40B4-BE49-F238E27FC236}">
              <a16:creationId xmlns:a16="http://schemas.microsoft.com/office/drawing/2014/main" xmlns="" id="{00000000-0008-0000-1100-000007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28574</xdr:rowOff>
    </xdr:to>
    <xdr:sp macro="" textlink="">
      <xdr:nvSpPr>
        <xdr:cNvPr id="264" name="Text Box 78">
          <a:extLst>
            <a:ext uri="{FF2B5EF4-FFF2-40B4-BE49-F238E27FC236}">
              <a16:creationId xmlns:a16="http://schemas.microsoft.com/office/drawing/2014/main" xmlns="" id="{00000000-0008-0000-1100-000008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36</xdr:row>
      <xdr:rowOff>0</xdr:rowOff>
    </xdr:from>
    <xdr:to>
      <xdr:col>7</xdr:col>
      <xdr:colOff>76200</xdr:colOff>
      <xdr:row>37</xdr:row>
      <xdr:rowOff>28574</xdr:rowOff>
    </xdr:to>
    <xdr:sp macro="" textlink="">
      <xdr:nvSpPr>
        <xdr:cNvPr id="265" name="Text Box 15">
          <a:extLst>
            <a:ext uri="{FF2B5EF4-FFF2-40B4-BE49-F238E27FC236}">
              <a16:creationId xmlns:a16="http://schemas.microsoft.com/office/drawing/2014/main" xmlns="" id="{00000000-0008-0000-1100-000009010000}"/>
            </a:ext>
          </a:extLst>
        </xdr:cNvPr>
        <xdr:cNvSpPr txBox="1">
          <a:spLocks noChangeArrowheads="1"/>
        </xdr:cNvSpPr>
      </xdr:nvSpPr>
      <xdr:spPr bwMode="auto">
        <a:xfrm>
          <a:off x="704850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36</xdr:row>
      <xdr:rowOff>0</xdr:rowOff>
    </xdr:from>
    <xdr:to>
      <xdr:col>7</xdr:col>
      <xdr:colOff>76200</xdr:colOff>
      <xdr:row>37</xdr:row>
      <xdr:rowOff>28574</xdr:rowOff>
    </xdr:to>
    <xdr:sp macro="" textlink="">
      <xdr:nvSpPr>
        <xdr:cNvPr id="266" name="Text Box 74">
          <a:extLst>
            <a:ext uri="{FF2B5EF4-FFF2-40B4-BE49-F238E27FC236}">
              <a16:creationId xmlns:a16="http://schemas.microsoft.com/office/drawing/2014/main" xmlns="" id="{00000000-0008-0000-1100-00000A010000}"/>
            </a:ext>
          </a:extLst>
        </xdr:cNvPr>
        <xdr:cNvSpPr txBox="1">
          <a:spLocks noChangeArrowheads="1"/>
        </xdr:cNvSpPr>
      </xdr:nvSpPr>
      <xdr:spPr bwMode="auto">
        <a:xfrm>
          <a:off x="6962775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36</xdr:row>
      <xdr:rowOff>0</xdr:rowOff>
    </xdr:from>
    <xdr:to>
      <xdr:col>7</xdr:col>
      <xdr:colOff>76200</xdr:colOff>
      <xdr:row>37</xdr:row>
      <xdr:rowOff>28574</xdr:rowOff>
    </xdr:to>
    <xdr:sp macro="" textlink="">
      <xdr:nvSpPr>
        <xdr:cNvPr id="267" name="Text Box 75">
          <a:extLst>
            <a:ext uri="{FF2B5EF4-FFF2-40B4-BE49-F238E27FC236}">
              <a16:creationId xmlns:a16="http://schemas.microsoft.com/office/drawing/2014/main" xmlns="" id="{00000000-0008-0000-1100-00000B010000}"/>
            </a:ext>
          </a:extLst>
        </xdr:cNvPr>
        <xdr:cNvSpPr txBox="1">
          <a:spLocks noChangeArrowheads="1"/>
        </xdr:cNvSpPr>
      </xdr:nvSpPr>
      <xdr:spPr bwMode="auto">
        <a:xfrm>
          <a:off x="590550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28574</xdr:rowOff>
    </xdr:to>
    <xdr:sp macro="" textlink="">
      <xdr:nvSpPr>
        <xdr:cNvPr id="268" name="Text Box 76">
          <a:extLst>
            <a:ext uri="{FF2B5EF4-FFF2-40B4-BE49-F238E27FC236}">
              <a16:creationId xmlns:a16="http://schemas.microsoft.com/office/drawing/2014/main" xmlns="" id="{00000000-0008-0000-1100-00000C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28574</xdr:rowOff>
    </xdr:to>
    <xdr:sp macro="" textlink="">
      <xdr:nvSpPr>
        <xdr:cNvPr id="269" name="Text Box 77">
          <a:extLst>
            <a:ext uri="{FF2B5EF4-FFF2-40B4-BE49-F238E27FC236}">
              <a16:creationId xmlns:a16="http://schemas.microsoft.com/office/drawing/2014/main" xmlns="" id="{00000000-0008-0000-1100-00000D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28574</xdr:rowOff>
    </xdr:to>
    <xdr:sp macro="" textlink="">
      <xdr:nvSpPr>
        <xdr:cNvPr id="270" name="Text Box 78">
          <a:extLst>
            <a:ext uri="{FF2B5EF4-FFF2-40B4-BE49-F238E27FC236}">
              <a16:creationId xmlns:a16="http://schemas.microsoft.com/office/drawing/2014/main" xmlns="" id="{00000000-0008-0000-1100-00000E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36</xdr:row>
      <xdr:rowOff>0</xdr:rowOff>
    </xdr:from>
    <xdr:to>
      <xdr:col>7</xdr:col>
      <xdr:colOff>76200</xdr:colOff>
      <xdr:row>37</xdr:row>
      <xdr:rowOff>28574</xdr:rowOff>
    </xdr:to>
    <xdr:sp macro="" textlink="">
      <xdr:nvSpPr>
        <xdr:cNvPr id="272" name="Text Box 15">
          <a:extLst>
            <a:ext uri="{FF2B5EF4-FFF2-40B4-BE49-F238E27FC236}">
              <a16:creationId xmlns:a16="http://schemas.microsoft.com/office/drawing/2014/main" xmlns="" id="{00000000-0008-0000-1100-000010010000}"/>
            </a:ext>
          </a:extLst>
        </xdr:cNvPr>
        <xdr:cNvSpPr txBox="1">
          <a:spLocks noChangeArrowheads="1"/>
        </xdr:cNvSpPr>
      </xdr:nvSpPr>
      <xdr:spPr bwMode="auto">
        <a:xfrm>
          <a:off x="704850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36</xdr:row>
      <xdr:rowOff>0</xdr:rowOff>
    </xdr:from>
    <xdr:to>
      <xdr:col>7</xdr:col>
      <xdr:colOff>76200</xdr:colOff>
      <xdr:row>37</xdr:row>
      <xdr:rowOff>28574</xdr:rowOff>
    </xdr:to>
    <xdr:sp macro="" textlink="">
      <xdr:nvSpPr>
        <xdr:cNvPr id="273" name="Text Box 74">
          <a:extLst>
            <a:ext uri="{FF2B5EF4-FFF2-40B4-BE49-F238E27FC236}">
              <a16:creationId xmlns:a16="http://schemas.microsoft.com/office/drawing/2014/main" xmlns="" id="{00000000-0008-0000-1100-000011010000}"/>
            </a:ext>
          </a:extLst>
        </xdr:cNvPr>
        <xdr:cNvSpPr txBox="1">
          <a:spLocks noChangeArrowheads="1"/>
        </xdr:cNvSpPr>
      </xdr:nvSpPr>
      <xdr:spPr bwMode="auto">
        <a:xfrm>
          <a:off x="6962775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36</xdr:row>
      <xdr:rowOff>0</xdr:rowOff>
    </xdr:from>
    <xdr:to>
      <xdr:col>7</xdr:col>
      <xdr:colOff>76200</xdr:colOff>
      <xdr:row>37</xdr:row>
      <xdr:rowOff>28574</xdr:rowOff>
    </xdr:to>
    <xdr:sp macro="" textlink="">
      <xdr:nvSpPr>
        <xdr:cNvPr id="274" name="Text Box 75">
          <a:extLst>
            <a:ext uri="{FF2B5EF4-FFF2-40B4-BE49-F238E27FC236}">
              <a16:creationId xmlns:a16="http://schemas.microsoft.com/office/drawing/2014/main" xmlns="" id="{00000000-0008-0000-1100-000012010000}"/>
            </a:ext>
          </a:extLst>
        </xdr:cNvPr>
        <xdr:cNvSpPr txBox="1">
          <a:spLocks noChangeArrowheads="1"/>
        </xdr:cNvSpPr>
      </xdr:nvSpPr>
      <xdr:spPr bwMode="auto">
        <a:xfrm>
          <a:off x="590550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28574</xdr:rowOff>
    </xdr:to>
    <xdr:sp macro="" textlink="">
      <xdr:nvSpPr>
        <xdr:cNvPr id="275" name="Text Box 76">
          <a:extLst>
            <a:ext uri="{FF2B5EF4-FFF2-40B4-BE49-F238E27FC236}">
              <a16:creationId xmlns:a16="http://schemas.microsoft.com/office/drawing/2014/main" xmlns="" id="{00000000-0008-0000-1100-000013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28574</xdr:rowOff>
    </xdr:to>
    <xdr:sp macro="" textlink="">
      <xdr:nvSpPr>
        <xdr:cNvPr id="276" name="Text Box 77">
          <a:extLst>
            <a:ext uri="{FF2B5EF4-FFF2-40B4-BE49-F238E27FC236}">
              <a16:creationId xmlns:a16="http://schemas.microsoft.com/office/drawing/2014/main" xmlns="" id="{00000000-0008-0000-1100-000014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28574</xdr:rowOff>
    </xdr:to>
    <xdr:sp macro="" textlink="">
      <xdr:nvSpPr>
        <xdr:cNvPr id="277" name="Text Box 78">
          <a:extLst>
            <a:ext uri="{FF2B5EF4-FFF2-40B4-BE49-F238E27FC236}">
              <a16:creationId xmlns:a16="http://schemas.microsoft.com/office/drawing/2014/main" xmlns="" id="{00000000-0008-0000-1100-000015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28574</xdr:rowOff>
    </xdr:to>
    <xdr:sp macro="" textlink="">
      <xdr:nvSpPr>
        <xdr:cNvPr id="278" name="Text Box 15">
          <a:extLst>
            <a:ext uri="{FF2B5EF4-FFF2-40B4-BE49-F238E27FC236}">
              <a16:creationId xmlns:a16="http://schemas.microsoft.com/office/drawing/2014/main" xmlns="" id="{00000000-0008-0000-1100-000016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28574</xdr:rowOff>
    </xdr:to>
    <xdr:sp macro="" textlink="">
      <xdr:nvSpPr>
        <xdr:cNvPr id="279" name="Text Box 74">
          <a:extLst>
            <a:ext uri="{FF2B5EF4-FFF2-40B4-BE49-F238E27FC236}">
              <a16:creationId xmlns:a16="http://schemas.microsoft.com/office/drawing/2014/main" xmlns="" id="{00000000-0008-0000-1100-000017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28574</xdr:rowOff>
    </xdr:to>
    <xdr:sp macro="" textlink="">
      <xdr:nvSpPr>
        <xdr:cNvPr id="280" name="Text Box 75">
          <a:extLst>
            <a:ext uri="{FF2B5EF4-FFF2-40B4-BE49-F238E27FC236}">
              <a16:creationId xmlns:a16="http://schemas.microsoft.com/office/drawing/2014/main" xmlns="" id="{00000000-0008-0000-1100-000018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28574</xdr:rowOff>
    </xdr:to>
    <xdr:sp macro="" textlink="">
      <xdr:nvSpPr>
        <xdr:cNvPr id="281" name="Text Box 76">
          <a:extLst>
            <a:ext uri="{FF2B5EF4-FFF2-40B4-BE49-F238E27FC236}">
              <a16:creationId xmlns:a16="http://schemas.microsoft.com/office/drawing/2014/main" xmlns="" id="{00000000-0008-0000-1100-000019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28574</xdr:rowOff>
    </xdr:to>
    <xdr:sp macro="" textlink="">
      <xdr:nvSpPr>
        <xdr:cNvPr id="282" name="Text Box 77">
          <a:extLst>
            <a:ext uri="{FF2B5EF4-FFF2-40B4-BE49-F238E27FC236}">
              <a16:creationId xmlns:a16="http://schemas.microsoft.com/office/drawing/2014/main" xmlns="" id="{00000000-0008-0000-1100-00001A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28574</xdr:rowOff>
    </xdr:to>
    <xdr:sp macro="" textlink="">
      <xdr:nvSpPr>
        <xdr:cNvPr id="283" name="Text Box 78">
          <a:extLst>
            <a:ext uri="{FF2B5EF4-FFF2-40B4-BE49-F238E27FC236}">
              <a16:creationId xmlns:a16="http://schemas.microsoft.com/office/drawing/2014/main" xmlns="" id="{00000000-0008-0000-1100-00001B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36</xdr:row>
      <xdr:rowOff>0</xdr:rowOff>
    </xdr:from>
    <xdr:to>
      <xdr:col>7</xdr:col>
      <xdr:colOff>76200</xdr:colOff>
      <xdr:row>37</xdr:row>
      <xdr:rowOff>28574</xdr:rowOff>
    </xdr:to>
    <xdr:sp macro="" textlink="">
      <xdr:nvSpPr>
        <xdr:cNvPr id="284" name="Text Box 15">
          <a:extLst>
            <a:ext uri="{FF2B5EF4-FFF2-40B4-BE49-F238E27FC236}">
              <a16:creationId xmlns:a16="http://schemas.microsoft.com/office/drawing/2014/main" xmlns="" id="{00000000-0008-0000-1100-00001C010000}"/>
            </a:ext>
          </a:extLst>
        </xdr:cNvPr>
        <xdr:cNvSpPr txBox="1">
          <a:spLocks noChangeArrowheads="1"/>
        </xdr:cNvSpPr>
      </xdr:nvSpPr>
      <xdr:spPr bwMode="auto">
        <a:xfrm>
          <a:off x="704850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36</xdr:row>
      <xdr:rowOff>0</xdr:rowOff>
    </xdr:from>
    <xdr:to>
      <xdr:col>7</xdr:col>
      <xdr:colOff>76200</xdr:colOff>
      <xdr:row>37</xdr:row>
      <xdr:rowOff>28574</xdr:rowOff>
    </xdr:to>
    <xdr:sp macro="" textlink="">
      <xdr:nvSpPr>
        <xdr:cNvPr id="285" name="Text Box 74">
          <a:extLst>
            <a:ext uri="{FF2B5EF4-FFF2-40B4-BE49-F238E27FC236}">
              <a16:creationId xmlns:a16="http://schemas.microsoft.com/office/drawing/2014/main" xmlns="" id="{00000000-0008-0000-1100-00001D010000}"/>
            </a:ext>
          </a:extLst>
        </xdr:cNvPr>
        <xdr:cNvSpPr txBox="1">
          <a:spLocks noChangeArrowheads="1"/>
        </xdr:cNvSpPr>
      </xdr:nvSpPr>
      <xdr:spPr bwMode="auto">
        <a:xfrm>
          <a:off x="6962775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36</xdr:row>
      <xdr:rowOff>0</xdr:rowOff>
    </xdr:from>
    <xdr:to>
      <xdr:col>7</xdr:col>
      <xdr:colOff>76200</xdr:colOff>
      <xdr:row>37</xdr:row>
      <xdr:rowOff>28574</xdr:rowOff>
    </xdr:to>
    <xdr:sp macro="" textlink="">
      <xdr:nvSpPr>
        <xdr:cNvPr id="286" name="Text Box 75">
          <a:extLst>
            <a:ext uri="{FF2B5EF4-FFF2-40B4-BE49-F238E27FC236}">
              <a16:creationId xmlns:a16="http://schemas.microsoft.com/office/drawing/2014/main" xmlns="" id="{00000000-0008-0000-1100-00001E010000}"/>
            </a:ext>
          </a:extLst>
        </xdr:cNvPr>
        <xdr:cNvSpPr txBox="1">
          <a:spLocks noChangeArrowheads="1"/>
        </xdr:cNvSpPr>
      </xdr:nvSpPr>
      <xdr:spPr bwMode="auto">
        <a:xfrm>
          <a:off x="590550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28574</xdr:rowOff>
    </xdr:to>
    <xdr:sp macro="" textlink="">
      <xdr:nvSpPr>
        <xdr:cNvPr id="287" name="Text Box 76">
          <a:extLst>
            <a:ext uri="{FF2B5EF4-FFF2-40B4-BE49-F238E27FC236}">
              <a16:creationId xmlns:a16="http://schemas.microsoft.com/office/drawing/2014/main" xmlns="" id="{00000000-0008-0000-1100-00001F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28574</xdr:rowOff>
    </xdr:to>
    <xdr:sp macro="" textlink="">
      <xdr:nvSpPr>
        <xdr:cNvPr id="288" name="Text Box 77">
          <a:extLst>
            <a:ext uri="{FF2B5EF4-FFF2-40B4-BE49-F238E27FC236}">
              <a16:creationId xmlns:a16="http://schemas.microsoft.com/office/drawing/2014/main" xmlns="" id="{00000000-0008-0000-1100-000020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28574</xdr:rowOff>
    </xdr:to>
    <xdr:sp macro="" textlink="">
      <xdr:nvSpPr>
        <xdr:cNvPr id="289" name="Text Box 78">
          <a:extLst>
            <a:ext uri="{FF2B5EF4-FFF2-40B4-BE49-F238E27FC236}">
              <a16:creationId xmlns:a16="http://schemas.microsoft.com/office/drawing/2014/main" xmlns="" id="{00000000-0008-0000-1100-000021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66675</xdr:colOff>
      <xdr:row>11</xdr:row>
      <xdr:rowOff>190500</xdr:rowOff>
    </xdr:to>
    <xdr:sp macro="" textlink="">
      <xdr:nvSpPr>
        <xdr:cNvPr id="290" name="Text Box 9">
          <a:extLst>
            <a:ext uri="{FF2B5EF4-FFF2-40B4-BE49-F238E27FC236}">
              <a16:creationId xmlns:a16="http://schemas.microsoft.com/office/drawing/2014/main" xmlns="" id="{00000000-0008-0000-1100-000022010000}"/>
            </a:ext>
          </a:extLst>
        </xdr:cNvPr>
        <xdr:cNvSpPr txBox="1">
          <a:spLocks noChangeArrowheads="1"/>
        </xdr:cNvSpPr>
      </xdr:nvSpPr>
      <xdr:spPr bwMode="auto">
        <a:xfrm>
          <a:off x="3867150" y="587692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66675</xdr:colOff>
      <xdr:row>11</xdr:row>
      <xdr:rowOff>190500</xdr:rowOff>
    </xdr:to>
    <xdr:sp macro="" textlink="">
      <xdr:nvSpPr>
        <xdr:cNvPr id="291" name="Text Box 10">
          <a:extLst>
            <a:ext uri="{FF2B5EF4-FFF2-40B4-BE49-F238E27FC236}">
              <a16:creationId xmlns:a16="http://schemas.microsoft.com/office/drawing/2014/main" xmlns="" id="{00000000-0008-0000-1100-000023010000}"/>
            </a:ext>
          </a:extLst>
        </xdr:cNvPr>
        <xdr:cNvSpPr txBox="1">
          <a:spLocks noChangeArrowheads="1"/>
        </xdr:cNvSpPr>
      </xdr:nvSpPr>
      <xdr:spPr bwMode="auto">
        <a:xfrm>
          <a:off x="3867150" y="587692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790575</xdr:colOff>
      <xdr:row>28</xdr:row>
      <xdr:rowOff>0</xdr:rowOff>
    </xdr:from>
    <xdr:to>
      <xdr:col>2</xdr:col>
      <xdr:colOff>866775</xdr:colOff>
      <xdr:row>30</xdr:row>
      <xdr:rowOff>28575</xdr:rowOff>
    </xdr:to>
    <xdr:sp macro="" textlink="">
      <xdr:nvSpPr>
        <xdr:cNvPr id="292" name="Text Box 10">
          <a:extLst>
            <a:ext uri="{FF2B5EF4-FFF2-40B4-BE49-F238E27FC236}">
              <a16:creationId xmlns:a16="http://schemas.microsoft.com/office/drawing/2014/main" xmlns="" id="{00000000-0008-0000-1100-000024010000}"/>
            </a:ext>
          </a:extLst>
        </xdr:cNvPr>
        <xdr:cNvSpPr txBox="1">
          <a:spLocks noChangeArrowheads="1"/>
        </xdr:cNvSpPr>
      </xdr:nvSpPr>
      <xdr:spPr bwMode="auto">
        <a:xfrm>
          <a:off x="1752600" y="13592175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790575</xdr:colOff>
      <xdr:row>28</xdr:row>
      <xdr:rowOff>0</xdr:rowOff>
    </xdr:from>
    <xdr:to>
      <xdr:col>2</xdr:col>
      <xdr:colOff>866775</xdr:colOff>
      <xdr:row>30</xdr:row>
      <xdr:rowOff>28575</xdr:rowOff>
    </xdr:to>
    <xdr:sp macro="" textlink="">
      <xdr:nvSpPr>
        <xdr:cNvPr id="293" name="Text Box 11">
          <a:extLst>
            <a:ext uri="{FF2B5EF4-FFF2-40B4-BE49-F238E27FC236}">
              <a16:creationId xmlns:a16="http://schemas.microsoft.com/office/drawing/2014/main" xmlns="" id="{00000000-0008-0000-1100-000025010000}"/>
            </a:ext>
          </a:extLst>
        </xdr:cNvPr>
        <xdr:cNvSpPr txBox="1">
          <a:spLocks noChangeArrowheads="1"/>
        </xdr:cNvSpPr>
      </xdr:nvSpPr>
      <xdr:spPr bwMode="auto">
        <a:xfrm>
          <a:off x="1752600" y="13592175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294" name="Text Box 15">
          <a:extLst>
            <a:ext uri="{FF2B5EF4-FFF2-40B4-BE49-F238E27FC236}">
              <a16:creationId xmlns:a16="http://schemas.microsoft.com/office/drawing/2014/main" xmlns="" id="{00000000-0008-0000-1100-000026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295" name="Text Box 74">
          <a:extLst>
            <a:ext uri="{FF2B5EF4-FFF2-40B4-BE49-F238E27FC236}">
              <a16:creationId xmlns:a16="http://schemas.microsoft.com/office/drawing/2014/main" xmlns="" id="{00000000-0008-0000-1100-000027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296" name="Text Box 75">
          <a:extLst>
            <a:ext uri="{FF2B5EF4-FFF2-40B4-BE49-F238E27FC236}">
              <a16:creationId xmlns:a16="http://schemas.microsoft.com/office/drawing/2014/main" xmlns="" id="{00000000-0008-0000-1100-000028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599"/>
    <xdr:sp macro="" textlink="">
      <xdr:nvSpPr>
        <xdr:cNvPr id="297" name="Text Box 46">
          <a:extLst>
            <a:ext uri="{FF2B5EF4-FFF2-40B4-BE49-F238E27FC236}">
              <a16:creationId xmlns:a16="http://schemas.microsoft.com/office/drawing/2014/main" xmlns="" id="{00000000-0008-0000-1100-000029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28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599"/>
    <xdr:sp macro="" textlink="">
      <xdr:nvSpPr>
        <xdr:cNvPr id="298" name="Text Box 43">
          <a:extLst>
            <a:ext uri="{FF2B5EF4-FFF2-40B4-BE49-F238E27FC236}">
              <a16:creationId xmlns:a16="http://schemas.microsoft.com/office/drawing/2014/main" xmlns="" id="{00000000-0008-0000-1100-00002A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28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299" name="Text Box 2">
          <a:extLst>
            <a:ext uri="{FF2B5EF4-FFF2-40B4-BE49-F238E27FC236}">
              <a16:creationId xmlns:a16="http://schemas.microsoft.com/office/drawing/2014/main" xmlns="" id="{00000000-0008-0000-1100-00002B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300" name="Text Box 15">
          <a:extLst>
            <a:ext uri="{FF2B5EF4-FFF2-40B4-BE49-F238E27FC236}">
              <a16:creationId xmlns:a16="http://schemas.microsoft.com/office/drawing/2014/main" xmlns="" id="{00000000-0008-0000-1100-00002C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301" name="Text Box 74">
          <a:extLst>
            <a:ext uri="{FF2B5EF4-FFF2-40B4-BE49-F238E27FC236}">
              <a16:creationId xmlns:a16="http://schemas.microsoft.com/office/drawing/2014/main" xmlns="" id="{00000000-0008-0000-1100-00002D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302" name="Text Box 75">
          <a:extLst>
            <a:ext uri="{FF2B5EF4-FFF2-40B4-BE49-F238E27FC236}">
              <a16:creationId xmlns:a16="http://schemas.microsoft.com/office/drawing/2014/main" xmlns="" id="{00000000-0008-0000-1100-00002E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303" name="Text Box 76">
          <a:extLst>
            <a:ext uri="{FF2B5EF4-FFF2-40B4-BE49-F238E27FC236}">
              <a16:creationId xmlns:a16="http://schemas.microsoft.com/office/drawing/2014/main" xmlns="" id="{00000000-0008-0000-1100-00002F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304" name="Text Box 77">
          <a:extLst>
            <a:ext uri="{FF2B5EF4-FFF2-40B4-BE49-F238E27FC236}">
              <a16:creationId xmlns:a16="http://schemas.microsoft.com/office/drawing/2014/main" xmlns="" id="{00000000-0008-0000-1100-000030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305" name="Text Box 78">
          <a:extLst>
            <a:ext uri="{FF2B5EF4-FFF2-40B4-BE49-F238E27FC236}">
              <a16:creationId xmlns:a16="http://schemas.microsoft.com/office/drawing/2014/main" xmlns="" id="{00000000-0008-0000-1100-000031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306" name="Text Box 79">
          <a:extLst>
            <a:ext uri="{FF2B5EF4-FFF2-40B4-BE49-F238E27FC236}">
              <a16:creationId xmlns:a16="http://schemas.microsoft.com/office/drawing/2014/main" xmlns="" id="{00000000-0008-0000-1100-000032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307" name="Text Box 80">
          <a:extLst>
            <a:ext uri="{FF2B5EF4-FFF2-40B4-BE49-F238E27FC236}">
              <a16:creationId xmlns:a16="http://schemas.microsoft.com/office/drawing/2014/main" xmlns="" id="{00000000-0008-0000-1100-000033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308" name="Text Box 15">
          <a:extLst>
            <a:ext uri="{FF2B5EF4-FFF2-40B4-BE49-F238E27FC236}">
              <a16:creationId xmlns:a16="http://schemas.microsoft.com/office/drawing/2014/main" xmlns="" id="{00000000-0008-0000-1100-000034010000}"/>
            </a:ext>
          </a:extLst>
        </xdr:cNvPr>
        <xdr:cNvSpPr txBox="1">
          <a:spLocks noChangeArrowheads="1"/>
        </xdr:cNvSpPr>
      </xdr:nvSpPr>
      <xdr:spPr bwMode="auto">
        <a:xfrm>
          <a:off x="704850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309" name="Text Box 74">
          <a:extLst>
            <a:ext uri="{FF2B5EF4-FFF2-40B4-BE49-F238E27FC236}">
              <a16:creationId xmlns:a16="http://schemas.microsoft.com/office/drawing/2014/main" xmlns="" id="{00000000-0008-0000-1100-000035010000}"/>
            </a:ext>
          </a:extLst>
        </xdr:cNvPr>
        <xdr:cNvSpPr txBox="1">
          <a:spLocks noChangeArrowheads="1"/>
        </xdr:cNvSpPr>
      </xdr:nvSpPr>
      <xdr:spPr bwMode="auto">
        <a:xfrm>
          <a:off x="6962775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310" name="Text Box 75">
          <a:extLst>
            <a:ext uri="{FF2B5EF4-FFF2-40B4-BE49-F238E27FC236}">
              <a16:creationId xmlns:a16="http://schemas.microsoft.com/office/drawing/2014/main" xmlns="" id="{00000000-0008-0000-1100-000036010000}"/>
            </a:ext>
          </a:extLst>
        </xdr:cNvPr>
        <xdr:cNvSpPr txBox="1">
          <a:spLocks noChangeArrowheads="1"/>
        </xdr:cNvSpPr>
      </xdr:nvSpPr>
      <xdr:spPr bwMode="auto">
        <a:xfrm>
          <a:off x="590550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311" name="Text Box 76">
          <a:extLst>
            <a:ext uri="{FF2B5EF4-FFF2-40B4-BE49-F238E27FC236}">
              <a16:creationId xmlns:a16="http://schemas.microsoft.com/office/drawing/2014/main" xmlns="" id="{00000000-0008-0000-1100-000037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312" name="Text Box 77">
          <a:extLst>
            <a:ext uri="{FF2B5EF4-FFF2-40B4-BE49-F238E27FC236}">
              <a16:creationId xmlns:a16="http://schemas.microsoft.com/office/drawing/2014/main" xmlns="" id="{00000000-0008-0000-1100-000038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313" name="Text Box 78">
          <a:extLst>
            <a:ext uri="{FF2B5EF4-FFF2-40B4-BE49-F238E27FC236}">
              <a16:creationId xmlns:a16="http://schemas.microsoft.com/office/drawing/2014/main" xmlns="" id="{00000000-0008-0000-1100-000039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314" name="Text Box 15">
          <a:extLst>
            <a:ext uri="{FF2B5EF4-FFF2-40B4-BE49-F238E27FC236}">
              <a16:creationId xmlns:a16="http://schemas.microsoft.com/office/drawing/2014/main" xmlns="" id="{00000000-0008-0000-1100-00003A010000}"/>
            </a:ext>
          </a:extLst>
        </xdr:cNvPr>
        <xdr:cNvSpPr txBox="1">
          <a:spLocks noChangeArrowheads="1"/>
        </xdr:cNvSpPr>
      </xdr:nvSpPr>
      <xdr:spPr bwMode="auto">
        <a:xfrm>
          <a:off x="704850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315" name="Text Box 74">
          <a:extLst>
            <a:ext uri="{FF2B5EF4-FFF2-40B4-BE49-F238E27FC236}">
              <a16:creationId xmlns:a16="http://schemas.microsoft.com/office/drawing/2014/main" xmlns="" id="{00000000-0008-0000-1100-00003B010000}"/>
            </a:ext>
          </a:extLst>
        </xdr:cNvPr>
        <xdr:cNvSpPr txBox="1">
          <a:spLocks noChangeArrowheads="1"/>
        </xdr:cNvSpPr>
      </xdr:nvSpPr>
      <xdr:spPr bwMode="auto">
        <a:xfrm>
          <a:off x="6962775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316" name="Text Box 75">
          <a:extLst>
            <a:ext uri="{FF2B5EF4-FFF2-40B4-BE49-F238E27FC236}">
              <a16:creationId xmlns:a16="http://schemas.microsoft.com/office/drawing/2014/main" xmlns="" id="{00000000-0008-0000-1100-00003C010000}"/>
            </a:ext>
          </a:extLst>
        </xdr:cNvPr>
        <xdr:cNvSpPr txBox="1">
          <a:spLocks noChangeArrowheads="1"/>
        </xdr:cNvSpPr>
      </xdr:nvSpPr>
      <xdr:spPr bwMode="auto">
        <a:xfrm>
          <a:off x="590550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317" name="Text Box 76">
          <a:extLst>
            <a:ext uri="{FF2B5EF4-FFF2-40B4-BE49-F238E27FC236}">
              <a16:creationId xmlns:a16="http://schemas.microsoft.com/office/drawing/2014/main" xmlns="" id="{00000000-0008-0000-1100-00003D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318" name="Text Box 77">
          <a:extLst>
            <a:ext uri="{FF2B5EF4-FFF2-40B4-BE49-F238E27FC236}">
              <a16:creationId xmlns:a16="http://schemas.microsoft.com/office/drawing/2014/main" xmlns="" id="{00000000-0008-0000-1100-00003E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319" name="Text Box 78">
          <a:extLst>
            <a:ext uri="{FF2B5EF4-FFF2-40B4-BE49-F238E27FC236}">
              <a16:creationId xmlns:a16="http://schemas.microsoft.com/office/drawing/2014/main" xmlns="" id="{00000000-0008-0000-1100-00003F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320" name="Text Box 15">
          <a:extLst>
            <a:ext uri="{FF2B5EF4-FFF2-40B4-BE49-F238E27FC236}">
              <a16:creationId xmlns:a16="http://schemas.microsoft.com/office/drawing/2014/main" xmlns="" id="{00000000-0008-0000-1100-000040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321" name="Text Box 74">
          <a:extLst>
            <a:ext uri="{FF2B5EF4-FFF2-40B4-BE49-F238E27FC236}">
              <a16:creationId xmlns:a16="http://schemas.microsoft.com/office/drawing/2014/main" xmlns="" id="{00000000-0008-0000-1100-000041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322" name="Text Box 75">
          <a:extLst>
            <a:ext uri="{FF2B5EF4-FFF2-40B4-BE49-F238E27FC236}">
              <a16:creationId xmlns:a16="http://schemas.microsoft.com/office/drawing/2014/main" xmlns="" id="{00000000-0008-0000-1100-000042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323" name="Text Box 76">
          <a:extLst>
            <a:ext uri="{FF2B5EF4-FFF2-40B4-BE49-F238E27FC236}">
              <a16:creationId xmlns:a16="http://schemas.microsoft.com/office/drawing/2014/main" xmlns="" id="{00000000-0008-0000-1100-000043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324" name="Text Box 77">
          <a:extLst>
            <a:ext uri="{FF2B5EF4-FFF2-40B4-BE49-F238E27FC236}">
              <a16:creationId xmlns:a16="http://schemas.microsoft.com/office/drawing/2014/main" xmlns="" id="{00000000-0008-0000-1100-000044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325" name="Text Box 78">
          <a:extLst>
            <a:ext uri="{FF2B5EF4-FFF2-40B4-BE49-F238E27FC236}">
              <a16:creationId xmlns:a16="http://schemas.microsoft.com/office/drawing/2014/main" xmlns="" id="{00000000-0008-0000-1100-000045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326" name="Text Box 15">
          <a:extLst>
            <a:ext uri="{FF2B5EF4-FFF2-40B4-BE49-F238E27FC236}">
              <a16:creationId xmlns:a16="http://schemas.microsoft.com/office/drawing/2014/main" xmlns="" id="{00000000-0008-0000-1100-000046010000}"/>
            </a:ext>
          </a:extLst>
        </xdr:cNvPr>
        <xdr:cNvSpPr txBox="1">
          <a:spLocks noChangeArrowheads="1"/>
        </xdr:cNvSpPr>
      </xdr:nvSpPr>
      <xdr:spPr bwMode="auto">
        <a:xfrm>
          <a:off x="704850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327" name="Text Box 74">
          <a:extLst>
            <a:ext uri="{FF2B5EF4-FFF2-40B4-BE49-F238E27FC236}">
              <a16:creationId xmlns:a16="http://schemas.microsoft.com/office/drawing/2014/main" xmlns="" id="{00000000-0008-0000-1100-000047010000}"/>
            </a:ext>
          </a:extLst>
        </xdr:cNvPr>
        <xdr:cNvSpPr txBox="1">
          <a:spLocks noChangeArrowheads="1"/>
        </xdr:cNvSpPr>
      </xdr:nvSpPr>
      <xdr:spPr bwMode="auto">
        <a:xfrm>
          <a:off x="6962775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328" name="Text Box 75">
          <a:extLst>
            <a:ext uri="{FF2B5EF4-FFF2-40B4-BE49-F238E27FC236}">
              <a16:creationId xmlns:a16="http://schemas.microsoft.com/office/drawing/2014/main" xmlns="" id="{00000000-0008-0000-1100-000048010000}"/>
            </a:ext>
          </a:extLst>
        </xdr:cNvPr>
        <xdr:cNvSpPr txBox="1">
          <a:spLocks noChangeArrowheads="1"/>
        </xdr:cNvSpPr>
      </xdr:nvSpPr>
      <xdr:spPr bwMode="auto">
        <a:xfrm>
          <a:off x="590550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329" name="Text Box 76">
          <a:extLst>
            <a:ext uri="{FF2B5EF4-FFF2-40B4-BE49-F238E27FC236}">
              <a16:creationId xmlns:a16="http://schemas.microsoft.com/office/drawing/2014/main" xmlns="" id="{00000000-0008-0000-1100-000049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330" name="Text Box 77">
          <a:extLst>
            <a:ext uri="{FF2B5EF4-FFF2-40B4-BE49-F238E27FC236}">
              <a16:creationId xmlns:a16="http://schemas.microsoft.com/office/drawing/2014/main" xmlns="" id="{00000000-0008-0000-1100-00004A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331" name="Text Box 78">
          <a:extLst>
            <a:ext uri="{FF2B5EF4-FFF2-40B4-BE49-F238E27FC236}">
              <a16:creationId xmlns:a16="http://schemas.microsoft.com/office/drawing/2014/main" xmlns="" id="{00000000-0008-0000-1100-00004B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332" name="Text Box 15">
          <a:extLst>
            <a:ext uri="{FF2B5EF4-FFF2-40B4-BE49-F238E27FC236}">
              <a16:creationId xmlns:a16="http://schemas.microsoft.com/office/drawing/2014/main" xmlns="" id="{00000000-0008-0000-1100-00004C010000}"/>
            </a:ext>
          </a:extLst>
        </xdr:cNvPr>
        <xdr:cNvSpPr txBox="1">
          <a:spLocks noChangeArrowheads="1"/>
        </xdr:cNvSpPr>
      </xdr:nvSpPr>
      <xdr:spPr bwMode="auto">
        <a:xfrm>
          <a:off x="704850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333" name="Text Box 74">
          <a:extLst>
            <a:ext uri="{FF2B5EF4-FFF2-40B4-BE49-F238E27FC236}">
              <a16:creationId xmlns:a16="http://schemas.microsoft.com/office/drawing/2014/main" xmlns="" id="{00000000-0008-0000-1100-00004D010000}"/>
            </a:ext>
          </a:extLst>
        </xdr:cNvPr>
        <xdr:cNvSpPr txBox="1">
          <a:spLocks noChangeArrowheads="1"/>
        </xdr:cNvSpPr>
      </xdr:nvSpPr>
      <xdr:spPr bwMode="auto">
        <a:xfrm>
          <a:off x="6962775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334" name="Text Box 75">
          <a:extLst>
            <a:ext uri="{FF2B5EF4-FFF2-40B4-BE49-F238E27FC236}">
              <a16:creationId xmlns:a16="http://schemas.microsoft.com/office/drawing/2014/main" xmlns="" id="{00000000-0008-0000-1100-00004E010000}"/>
            </a:ext>
          </a:extLst>
        </xdr:cNvPr>
        <xdr:cNvSpPr txBox="1">
          <a:spLocks noChangeArrowheads="1"/>
        </xdr:cNvSpPr>
      </xdr:nvSpPr>
      <xdr:spPr bwMode="auto">
        <a:xfrm>
          <a:off x="590550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335" name="Text Box 76">
          <a:extLst>
            <a:ext uri="{FF2B5EF4-FFF2-40B4-BE49-F238E27FC236}">
              <a16:creationId xmlns:a16="http://schemas.microsoft.com/office/drawing/2014/main" xmlns="" id="{00000000-0008-0000-1100-00004F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336" name="Text Box 77">
          <a:extLst>
            <a:ext uri="{FF2B5EF4-FFF2-40B4-BE49-F238E27FC236}">
              <a16:creationId xmlns:a16="http://schemas.microsoft.com/office/drawing/2014/main" xmlns="" id="{00000000-0008-0000-1100-000050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337" name="Text Box 78">
          <a:extLst>
            <a:ext uri="{FF2B5EF4-FFF2-40B4-BE49-F238E27FC236}">
              <a16:creationId xmlns:a16="http://schemas.microsoft.com/office/drawing/2014/main" xmlns="" id="{00000000-0008-0000-1100-000051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338" name="Text Box 15">
          <a:extLst>
            <a:ext uri="{FF2B5EF4-FFF2-40B4-BE49-F238E27FC236}">
              <a16:creationId xmlns:a16="http://schemas.microsoft.com/office/drawing/2014/main" xmlns="" id="{00000000-0008-0000-1100-000052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339" name="Text Box 74">
          <a:extLst>
            <a:ext uri="{FF2B5EF4-FFF2-40B4-BE49-F238E27FC236}">
              <a16:creationId xmlns:a16="http://schemas.microsoft.com/office/drawing/2014/main" xmlns="" id="{00000000-0008-0000-1100-000053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340" name="Text Box 75">
          <a:extLst>
            <a:ext uri="{FF2B5EF4-FFF2-40B4-BE49-F238E27FC236}">
              <a16:creationId xmlns:a16="http://schemas.microsoft.com/office/drawing/2014/main" xmlns="" id="{00000000-0008-0000-1100-000054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341" name="Text Box 76">
          <a:extLst>
            <a:ext uri="{FF2B5EF4-FFF2-40B4-BE49-F238E27FC236}">
              <a16:creationId xmlns:a16="http://schemas.microsoft.com/office/drawing/2014/main" xmlns="" id="{00000000-0008-0000-1100-000055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342" name="Text Box 77">
          <a:extLst>
            <a:ext uri="{FF2B5EF4-FFF2-40B4-BE49-F238E27FC236}">
              <a16:creationId xmlns:a16="http://schemas.microsoft.com/office/drawing/2014/main" xmlns="" id="{00000000-0008-0000-1100-000056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343" name="Text Box 78">
          <a:extLst>
            <a:ext uri="{FF2B5EF4-FFF2-40B4-BE49-F238E27FC236}">
              <a16:creationId xmlns:a16="http://schemas.microsoft.com/office/drawing/2014/main" xmlns="" id="{00000000-0008-0000-1100-000057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344" name="Text Box 15">
          <a:extLst>
            <a:ext uri="{FF2B5EF4-FFF2-40B4-BE49-F238E27FC236}">
              <a16:creationId xmlns:a16="http://schemas.microsoft.com/office/drawing/2014/main" xmlns="" id="{00000000-0008-0000-1100-000058010000}"/>
            </a:ext>
          </a:extLst>
        </xdr:cNvPr>
        <xdr:cNvSpPr txBox="1">
          <a:spLocks noChangeArrowheads="1"/>
        </xdr:cNvSpPr>
      </xdr:nvSpPr>
      <xdr:spPr bwMode="auto">
        <a:xfrm>
          <a:off x="704850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345" name="Text Box 74">
          <a:extLst>
            <a:ext uri="{FF2B5EF4-FFF2-40B4-BE49-F238E27FC236}">
              <a16:creationId xmlns:a16="http://schemas.microsoft.com/office/drawing/2014/main" xmlns="" id="{00000000-0008-0000-1100-000059010000}"/>
            </a:ext>
          </a:extLst>
        </xdr:cNvPr>
        <xdr:cNvSpPr txBox="1">
          <a:spLocks noChangeArrowheads="1"/>
        </xdr:cNvSpPr>
      </xdr:nvSpPr>
      <xdr:spPr bwMode="auto">
        <a:xfrm>
          <a:off x="6962775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346" name="Text Box 75">
          <a:extLst>
            <a:ext uri="{FF2B5EF4-FFF2-40B4-BE49-F238E27FC236}">
              <a16:creationId xmlns:a16="http://schemas.microsoft.com/office/drawing/2014/main" xmlns="" id="{00000000-0008-0000-1100-00005A010000}"/>
            </a:ext>
          </a:extLst>
        </xdr:cNvPr>
        <xdr:cNvSpPr txBox="1">
          <a:spLocks noChangeArrowheads="1"/>
        </xdr:cNvSpPr>
      </xdr:nvSpPr>
      <xdr:spPr bwMode="auto">
        <a:xfrm>
          <a:off x="590550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347" name="Text Box 76">
          <a:extLst>
            <a:ext uri="{FF2B5EF4-FFF2-40B4-BE49-F238E27FC236}">
              <a16:creationId xmlns:a16="http://schemas.microsoft.com/office/drawing/2014/main" xmlns="" id="{00000000-0008-0000-1100-00005B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348" name="Text Box 77">
          <a:extLst>
            <a:ext uri="{FF2B5EF4-FFF2-40B4-BE49-F238E27FC236}">
              <a16:creationId xmlns:a16="http://schemas.microsoft.com/office/drawing/2014/main" xmlns="" id="{00000000-0008-0000-1100-00005C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349" name="Text Box 78">
          <a:extLst>
            <a:ext uri="{FF2B5EF4-FFF2-40B4-BE49-F238E27FC236}">
              <a16:creationId xmlns:a16="http://schemas.microsoft.com/office/drawing/2014/main" xmlns="" id="{00000000-0008-0000-1100-00005D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350" name="Text Box 15">
          <a:extLst>
            <a:ext uri="{FF2B5EF4-FFF2-40B4-BE49-F238E27FC236}">
              <a16:creationId xmlns:a16="http://schemas.microsoft.com/office/drawing/2014/main" xmlns="" id="{00000000-0008-0000-1100-00005E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351" name="Text Box 74">
          <a:extLst>
            <a:ext uri="{FF2B5EF4-FFF2-40B4-BE49-F238E27FC236}">
              <a16:creationId xmlns:a16="http://schemas.microsoft.com/office/drawing/2014/main" xmlns="" id="{00000000-0008-0000-1100-00005F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352" name="Text Box 75">
          <a:extLst>
            <a:ext uri="{FF2B5EF4-FFF2-40B4-BE49-F238E27FC236}">
              <a16:creationId xmlns:a16="http://schemas.microsoft.com/office/drawing/2014/main" xmlns="" id="{00000000-0008-0000-1100-000060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353" name="Text Box 76">
          <a:extLst>
            <a:ext uri="{FF2B5EF4-FFF2-40B4-BE49-F238E27FC236}">
              <a16:creationId xmlns:a16="http://schemas.microsoft.com/office/drawing/2014/main" xmlns="" id="{00000000-0008-0000-1100-000061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354" name="Text Box 77">
          <a:extLst>
            <a:ext uri="{FF2B5EF4-FFF2-40B4-BE49-F238E27FC236}">
              <a16:creationId xmlns:a16="http://schemas.microsoft.com/office/drawing/2014/main" xmlns="" id="{00000000-0008-0000-1100-000062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355" name="Text Box 78">
          <a:extLst>
            <a:ext uri="{FF2B5EF4-FFF2-40B4-BE49-F238E27FC236}">
              <a16:creationId xmlns:a16="http://schemas.microsoft.com/office/drawing/2014/main" xmlns="" id="{00000000-0008-0000-1100-000063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356" name="Text Box 15">
          <a:extLst>
            <a:ext uri="{FF2B5EF4-FFF2-40B4-BE49-F238E27FC236}">
              <a16:creationId xmlns:a16="http://schemas.microsoft.com/office/drawing/2014/main" xmlns="" id="{00000000-0008-0000-1100-000064010000}"/>
            </a:ext>
          </a:extLst>
        </xdr:cNvPr>
        <xdr:cNvSpPr txBox="1">
          <a:spLocks noChangeArrowheads="1"/>
        </xdr:cNvSpPr>
      </xdr:nvSpPr>
      <xdr:spPr bwMode="auto">
        <a:xfrm>
          <a:off x="704850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357" name="Text Box 74">
          <a:extLst>
            <a:ext uri="{FF2B5EF4-FFF2-40B4-BE49-F238E27FC236}">
              <a16:creationId xmlns:a16="http://schemas.microsoft.com/office/drawing/2014/main" xmlns="" id="{00000000-0008-0000-1100-000065010000}"/>
            </a:ext>
          </a:extLst>
        </xdr:cNvPr>
        <xdr:cNvSpPr txBox="1">
          <a:spLocks noChangeArrowheads="1"/>
        </xdr:cNvSpPr>
      </xdr:nvSpPr>
      <xdr:spPr bwMode="auto">
        <a:xfrm>
          <a:off x="6962775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358" name="Text Box 75">
          <a:extLst>
            <a:ext uri="{FF2B5EF4-FFF2-40B4-BE49-F238E27FC236}">
              <a16:creationId xmlns:a16="http://schemas.microsoft.com/office/drawing/2014/main" xmlns="" id="{00000000-0008-0000-1100-000066010000}"/>
            </a:ext>
          </a:extLst>
        </xdr:cNvPr>
        <xdr:cNvSpPr txBox="1">
          <a:spLocks noChangeArrowheads="1"/>
        </xdr:cNvSpPr>
      </xdr:nvSpPr>
      <xdr:spPr bwMode="auto">
        <a:xfrm>
          <a:off x="590550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359" name="Text Box 76">
          <a:extLst>
            <a:ext uri="{FF2B5EF4-FFF2-40B4-BE49-F238E27FC236}">
              <a16:creationId xmlns:a16="http://schemas.microsoft.com/office/drawing/2014/main" xmlns="" id="{00000000-0008-0000-1100-000067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360" name="Text Box 77">
          <a:extLst>
            <a:ext uri="{FF2B5EF4-FFF2-40B4-BE49-F238E27FC236}">
              <a16:creationId xmlns:a16="http://schemas.microsoft.com/office/drawing/2014/main" xmlns="" id="{00000000-0008-0000-1100-000068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361" name="Text Box 78">
          <a:extLst>
            <a:ext uri="{FF2B5EF4-FFF2-40B4-BE49-F238E27FC236}">
              <a16:creationId xmlns:a16="http://schemas.microsoft.com/office/drawing/2014/main" xmlns="" id="{00000000-0008-0000-1100-000069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362" name="Text Box 15">
          <a:extLst>
            <a:ext uri="{FF2B5EF4-FFF2-40B4-BE49-F238E27FC236}">
              <a16:creationId xmlns:a16="http://schemas.microsoft.com/office/drawing/2014/main" xmlns="" id="{00000000-0008-0000-1100-00006A010000}"/>
            </a:ext>
          </a:extLst>
        </xdr:cNvPr>
        <xdr:cNvSpPr txBox="1">
          <a:spLocks noChangeArrowheads="1"/>
        </xdr:cNvSpPr>
      </xdr:nvSpPr>
      <xdr:spPr bwMode="auto">
        <a:xfrm>
          <a:off x="704850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363" name="Text Box 74">
          <a:extLst>
            <a:ext uri="{FF2B5EF4-FFF2-40B4-BE49-F238E27FC236}">
              <a16:creationId xmlns:a16="http://schemas.microsoft.com/office/drawing/2014/main" xmlns="" id="{00000000-0008-0000-1100-00006B010000}"/>
            </a:ext>
          </a:extLst>
        </xdr:cNvPr>
        <xdr:cNvSpPr txBox="1">
          <a:spLocks noChangeArrowheads="1"/>
        </xdr:cNvSpPr>
      </xdr:nvSpPr>
      <xdr:spPr bwMode="auto">
        <a:xfrm>
          <a:off x="6962775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364" name="Text Box 75">
          <a:extLst>
            <a:ext uri="{FF2B5EF4-FFF2-40B4-BE49-F238E27FC236}">
              <a16:creationId xmlns:a16="http://schemas.microsoft.com/office/drawing/2014/main" xmlns="" id="{00000000-0008-0000-1100-00006C010000}"/>
            </a:ext>
          </a:extLst>
        </xdr:cNvPr>
        <xdr:cNvSpPr txBox="1">
          <a:spLocks noChangeArrowheads="1"/>
        </xdr:cNvSpPr>
      </xdr:nvSpPr>
      <xdr:spPr bwMode="auto">
        <a:xfrm>
          <a:off x="590550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365" name="Text Box 76">
          <a:extLst>
            <a:ext uri="{FF2B5EF4-FFF2-40B4-BE49-F238E27FC236}">
              <a16:creationId xmlns:a16="http://schemas.microsoft.com/office/drawing/2014/main" xmlns="" id="{00000000-0008-0000-1100-00006D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366" name="Text Box 77">
          <a:extLst>
            <a:ext uri="{FF2B5EF4-FFF2-40B4-BE49-F238E27FC236}">
              <a16:creationId xmlns:a16="http://schemas.microsoft.com/office/drawing/2014/main" xmlns="" id="{00000000-0008-0000-1100-00006E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367" name="Text Box 78">
          <a:extLst>
            <a:ext uri="{FF2B5EF4-FFF2-40B4-BE49-F238E27FC236}">
              <a16:creationId xmlns:a16="http://schemas.microsoft.com/office/drawing/2014/main" xmlns="" id="{00000000-0008-0000-1100-00006F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368" name="Text Box 15">
          <a:extLst>
            <a:ext uri="{FF2B5EF4-FFF2-40B4-BE49-F238E27FC236}">
              <a16:creationId xmlns:a16="http://schemas.microsoft.com/office/drawing/2014/main" xmlns="" id="{00000000-0008-0000-1100-000070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369" name="Text Box 74">
          <a:extLst>
            <a:ext uri="{FF2B5EF4-FFF2-40B4-BE49-F238E27FC236}">
              <a16:creationId xmlns:a16="http://schemas.microsoft.com/office/drawing/2014/main" xmlns="" id="{00000000-0008-0000-1100-000071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370" name="Text Box 75">
          <a:extLst>
            <a:ext uri="{FF2B5EF4-FFF2-40B4-BE49-F238E27FC236}">
              <a16:creationId xmlns:a16="http://schemas.microsoft.com/office/drawing/2014/main" xmlns="" id="{00000000-0008-0000-1100-000072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371" name="Text Box 76">
          <a:extLst>
            <a:ext uri="{FF2B5EF4-FFF2-40B4-BE49-F238E27FC236}">
              <a16:creationId xmlns:a16="http://schemas.microsoft.com/office/drawing/2014/main" xmlns="" id="{00000000-0008-0000-1100-000073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372" name="Text Box 77">
          <a:extLst>
            <a:ext uri="{FF2B5EF4-FFF2-40B4-BE49-F238E27FC236}">
              <a16:creationId xmlns:a16="http://schemas.microsoft.com/office/drawing/2014/main" xmlns="" id="{00000000-0008-0000-1100-000074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373" name="Text Box 78">
          <a:extLst>
            <a:ext uri="{FF2B5EF4-FFF2-40B4-BE49-F238E27FC236}">
              <a16:creationId xmlns:a16="http://schemas.microsoft.com/office/drawing/2014/main" xmlns="" id="{00000000-0008-0000-1100-000075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374" name="Text Box 15">
          <a:extLst>
            <a:ext uri="{FF2B5EF4-FFF2-40B4-BE49-F238E27FC236}">
              <a16:creationId xmlns:a16="http://schemas.microsoft.com/office/drawing/2014/main" xmlns="" id="{00000000-0008-0000-1100-000076010000}"/>
            </a:ext>
          </a:extLst>
        </xdr:cNvPr>
        <xdr:cNvSpPr txBox="1">
          <a:spLocks noChangeArrowheads="1"/>
        </xdr:cNvSpPr>
      </xdr:nvSpPr>
      <xdr:spPr bwMode="auto">
        <a:xfrm>
          <a:off x="704850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375" name="Text Box 74">
          <a:extLst>
            <a:ext uri="{FF2B5EF4-FFF2-40B4-BE49-F238E27FC236}">
              <a16:creationId xmlns:a16="http://schemas.microsoft.com/office/drawing/2014/main" xmlns="" id="{00000000-0008-0000-1100-000077010000}"/>
            </a:ext>
          </a:extLst>
        </xdr:cNvPr>
        <xdr:cNvSpPr txBox="1">
          <a:spLocks noChangeArrowheads="1"/>
        </xdr:cNvSpPr>
      </xdr:nvSpPr>
      <xdr:spPr bwMode="auto">
        <a:xfrm>
          <a:off x="6962775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376" name="Text Box 75">
          <a:extLst>
            <a:ext uri="{FF2B5EF4-FFF2-40B4-BE49-F238E27FC236}">
              <a16:creationId xmlns:a16="http://schemas.microsoft.com/office/drawing/2014/main" xmlns="" id="{00000000-0008-0000-1100-000078010000}"/>
            </a:ext>
          </a:extLst>
        </xdr:cNvPr>
        <xdr:cNvSpPr txBox="1">
          <a:spLocks noChangeArrowheads="1"/>
        </xdr:cNvSpPr>
      </xdr:nvSpPr>
      <xdr:spPr bwMode="auto">
        <a:xfrm>
          <a:off x="590550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377" name="Text Box 76">
          <a:extLst>
            <a:ext uri="{FF2B5EF4-FFF2-40B4-BE49-F238E27FC236}">
              <a16:creationId xmlns:a16="http://schemas.microsoft.com/office/drawing/2014/main" xmlns="" id="{00000000-0008-0000-1100-000079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378" name="Text Box 77">
          <a:extLst>
            <a:ext uri="{FF2B5EF4-FFF2-40B4-BE49-F238E27FC236}">
              <a16:creationId xmlns:a16="http://schemas.microsoft.com/office/drawing/2014/main" xmlns="" id="{00000000-0008-0000-1100-00007A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379" name="Text Box 78">
          <a:extLst>
            <a:ext uri="{FF2B5EF4-FFF2-40B4-BE49-F238E27FC236}">
              <a16:creationId xmlns:a16="http://schemas.microsoft.com/office/drawing/2014/main" xmlns="" id="{00000000-0008-0000-1100-00007B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380" name="Text Box 15">
          <a:extLst>
            <a:ext uri="{FF2B5EF4-FFF2-40B4-BE49-F238E27FC236}">
              <a16:creationId xmlns:a16="http://schemas.microsoft.com/office/drawing/2014/main" xmlns="" id="{00000000-0008-0000-1100-00007C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381" name="Text Box 74">
          <a:extLst>
            <a:ext uri="{FF2B5EF4-FFF2-40B4-BE49-F238E27FC236}">
              <a16:creationId xmlns:a16="http://schemas.microsoft.com/office/drawing/2014/main" xmlns="" id="{00000000-0008-0000-1100-00007D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382" name="Text Box 75">
          <a:extLst>
            <a:ext uri="{FF2B5EF4-FFF2-40B4-BE49-F238E27FC236}">
              <a16:creationId xmlns:a16="http://schemas.microsoft.com/office/drawing/2014/main" xmlns="" id="{00000000-0008-0000-1100-00007E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383" name="Text Box 76">
          <a:extLst>
            <a:ext uri="{FF2B5EF4-FFF2-40B4-BE49-F238E27FC236}">
              <a16:creationId xmlns:a16="http://schemas.microsoft.com/office/drawing/2014/main" xmlns="" id="{00000000-0008-0000-1100-00007F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384" name="Text Box 77">
          <a:extLst>
            <a:ext uri="{FF2B5EF4-FFF2-40B4-BE49-F238E27FC236}">
              <a16:creationId xmlns:a16="http://schemas.microsoft.com/office/drawing/2014/main" xmlns="" id="{00000000-0008-0000-1100-000080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385" name="Text Box 78">
          <a:extLst>
            <a:ext uri="{FF2B5EF4-FFF2-40B4-BE49-F238E27FC236}">
              <a16:creationId xmlns:a16="http://schemas.microsoft.com/office/drawing/2014/main" xmlns="" id="{00000000-0008-0000-1100-000081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386" name="Text Box 15">
          <a:extLst>
            <a:ext uri="{FF2B5EF4-FFF2-40B4-BE49-F238E27FC236}">
              <a16:creationId xmlns:a16="http://schemas.microsoft.com/office/drawing/2014/main" xmlns="" id="{00000000-0008-0000-1100-000082010000}"/>
            </a:ext>
          </a:extLst>
        </xdr:cNvPr>
        <xdr:cNvSpPr txBox="1">
          <a:spLocks noChangeArrowheads="1"/>
        </xdr:cNvSpPr>
      </xdr:nvSpPr>
      <xdr:spPr bwMode="auto">
        <a:xfrm>
          <a:off x="704850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387" name="Text Box 74">
          <a:extLst>
            <a:ext uri="{FF2B5EF4-FFF2-40B4-BE49-F238E27FC236}">
              <a16:creationId xmlns:a16="http://schemas.microsoft.com/office/drawing/2014/main" xmlns="" id="{00000000-0008-0000-1100-000083010000}"/>
            </a:ext>
          </a:extLst>
        </xdr:cNvPr>
        <xdr:cNvSpPr txBox="1">
          <a:spLocks noChangeArrowheads="1"/>
        </xdr:cNvSpPr>
      </xdr:nvSpPr>
      <xdr:spPr bwMode="auto">
        <a:xfrm>
          <a:off x="6962775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388" name="Text Box 75">
          <a:extLst>
            <a:ext uri="{FF2B5EF4-FFF2-40B4-BE49-F238E27FC236}">
              <a16:creationId xmlns:a16="http://schemas.microsoft.com/office/drawing/2014/main" xmlns="" id="{00000000-0008-0000-1100-000084010000}"/>
            </a:ext>
          </a:extLst>
        </xdr:cNvPr>
        <xdr:cNvSpPr txBox="1">
          <a:spLocks noChangeArrowheads="1"/>
        </xdr:cNvSpPr>
      </xdr:nvSpPr>
      <xdr:spPr bwMode="auto">
        <a:xfrm>
          <a:off x="590550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389" name="Text Box 76">
          <a:extLst>
            <a:ext uri="{FF2B5EF4-FFF2-40B4-BE49-F238E27FC236}">
              <a16:creationId xmlns:a16="http://schemas.microsoft.com/office/drawing/2014/main" xmlns="" id="{00000000-0008-0000-1100-000085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390" name="Text Box 77">
          <a:extLst>
            <a:ext uri="{FF2B5EF4-FFF2-40B4-BE49-F238E27FC236}">
              <a16:creationId xmlns:a16="http://schemas.microsoft.com/office/drawing/2014/main" xmlns="" id="{00000000-0008-0000-1100-000086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391" name="Text Box 78">
          <a:extLst>
            <a:ext uri="{FF2B5EF4-FFF2-40B4-BE49-F238E27FC236}">
              <a16:creationId xmlns:a16="http://schemas.microsoft.com/office/drawing/2014/main" xmlns="" id="{00000000-0008-0000-1100-000087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392" name="Text Box 15">
          <a:extLst>
            <a:ext uri="{FF2B5EF4-FFF2-40B4-BE49-F238E27FC236}">
              <a16:creationId xmlns:a16="http://schemas.microsoft.com/office/drawing/2014/main" xmlns="" id="{00000000-0008-0000-1100-000088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393" name="Text Box 74">
          <a:extLst>
            <a:ext uri="{FF2B5EF4-FFF2-40B4-BE49-F238E27FC236}">
              <a16:creationId xmlns:a16="http://schemas.microsoft.com/office/drawing/2014/main" xmlns="" id="{00000000-0008-0000-1100-000089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394" name="Text Box 75">
          <a:extLst>
            <a:ext uri="{FF2B5EF4-FFF2-40B4-BE49-F238E27FC236}">
              <a16:creationId xmlns:a16="http://schemas.microsoft.com/office/drawing/2014/main" xmlns="" id="{00000000-0008-0000-1100-00008A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395" name="Text Box 76">
          <a:extLst>
            <a:ext uri="{FF2B5EF4-FFF2-40B4-BE49-F238E27FC236}">
              <a16:creationId xmlns:a16="http://schemas.microsoft.com/office/drawing/2014/main" xmlns="" id="{00000000-0008-0000-1100-00008B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396" name="Text Box 77">
          <a:extLst>
            <a:ext uri="{FF2B5EF4-FFF2-40B4-BE49-F238E27FC236}">
              <a16:creationId xmlns:a16="http://schemas.microsoft.com/office/drawing/2014/main" xmlns="" id="{00000000-0008-0000-1100-00008C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397" name="Text Box 78">
          <a:extLst>
            <a:ext uri="{FF2B5EF4-FFF2-40B4-BE49-F238E27FC236}">
              <a16:creationId xmlns:a16="http://schemas.microsoft.com/office/drawing/2014/main" xmlns="" id="{00000000-0008-0000-1100-00008D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398" name="Text Box 15">
          <a:extLst>
            <a:ext uri="{FF2B5EF4-FFF2-40B4-BE49-F238E27FC236}">
              <a16:creationId xmlns:a16="http://schemas.microsoft.com/office/drawing/2014/main" xmlns="" id="{00000000-0008-0000-1100-00008E010000}"/>
            </a:ext>
          </a:extLst>
        </xdr:cNvPr>
        <xdr:cNvSpPr txBox="1">
          <a:spLocks noChangeArrowheads="1"/>
        </xdr:cNvSpPr>
      </xdr:nvSpPr>
      <xdr:spPr bwMode="auto">
        <a:xfrm>
          <a:off x="704850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399" name="Text Box 74">
          <a:extLst>
            <a:ext uri="{FF2B5EF4-FFF2-40B4-BE49-F238E27FC236}">
              <a16:creationId xmlns:a16="http://schemas.microsoft.com/office/drawing/2014/main" xmlns="" id="{00000000-0008-0000-1100-00008F010000}"/>
            </a:ext>
          </a:extLst>
        </xdr:cNvPr>
        <xdr:cNvSpPr txBox="1">
          <a:spLocks noChangeArrowheads="1"/>
        </xdr:cNvSpPr>
      </xdr:nvSpPr>
      <xdr:spPr bwMode="auto">
        <a:xfrm>
          <a:off x="6962775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400" name="Text Box 75">
          <a:extLst>
            <a:ext uri="{FF2B5EF4-FFF2-40B4-BE49-F238E27FC236}">
              <a16:creationId xmlns:a16="http://schemas.microsoft.com/office/drawing/2014/main" xmlns="" id="{00000000-0008-0000-1100-000090010000}"/>
            </a:ext>
          </a:extLst>
        </xdr:cNvPr>
        <xdr:cNvSpPr txBox="1">
          <a:spLocks noChangeArrowheads="1"/>
        </xdr:cNvSpPr>
      </xdr:nvSpPr>
      <xdr:spPr bwMode="auto">
        <a:xfrm>
          <a:off x="590550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401" name="Text Box 76">
          <a:extLst>
            <a:ext uri="{FF2B5EF4-FFF2-40B4-BE49-F238E27FC236}">
              <a16:creationId xmlns:a16="http://schemas.microsoft.com/office/drawing/2014/main" xmlns="" id="{00000000-0008-0000-1100-000091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402" name="Text Box 77">
          <a:extLst>
            <a:ext uri="{FF2B5EF4-FFF2-40B4-BE49-F238E27FC236}">
              <a16:creationId xmlns:a16="http://schemas.microsoft.com/office/drawing/2014/main" xmlns="" id="{00000000-0008-0000-1100-000092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403" name="Text Box 78">
          <a:extLst>
            <a:ext uri="{FF2B5EF4-FFF2-40B4-BE49-F238E27FC236}">
              <a16:creationId xmlns:a16="http://schemas.microsoft.com/office/drawing/2014/main" xmlns="" id="{00000000-0008-0000-1100-000093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404" name="Text Box 15">
          <a:extLst>
            <a:ext uri="{FF2B5EF4-FFF2-40B4-BE49-F238E27FC236}">
              <a16:creationId xmlns:a16="http://schemas.microsoft.com/office/drawing/2014/main" xmlns="" id="{00000000-0008-0000-1100-000094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405" name="Text Box 74">
          <a:extLst>
            <a:ext uri="{FF2B5EF4-FFF2-40B4-BE49-F238E27FC236}">
              <a16:creationId xmlns:a16="http://schemas.microsoft.com/office/drawing/2014/main" xmlns="" id="{00000000-0008-0000-1100-000095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406" name="Text Box 75">
          <a:extLst>
            <a:ext uri="{FF2B5EF4-FFF2-40B4-BE49-F238E27FC236}">
              <a16:creationId xmlns:a16="http://schemas.microsoft.com/office/drawing/2014/main" xmlns="" id="{00000000-0008-0000-1100-000096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407" name="Text Box 76">
          <a:extLst>
            <a:ext uri="{FF2B5EF4-FFF2-40B4-BE49-F238E27FC236}">
              <a16:creationId xmlns:a16="http://schemas.microsoft.com/office/drawing/2014/main" xmlns="" id="{00000000-0008-0000-1100-000097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408" name="Text Box 77">
          <a:extLst>
            <a:ext uri="{FF2B5EF4-FFF2-40B4-BE49-F238E27FC236}">
              <a16:creationId xmlns:a16="http://schemas.microsoft.com/office/drawing/2014/main" xmlns="" id="{00000000-0008-0000-1100-000098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409" name="Text Box 78">
          <a:extLst>
            <a:ext uri="{FF2B5EF4-FFF2-40B4-BE49-F238E27FC236}">
              <a16:creationId xmlns:a16="http://schemas.microsoft.com/office/drawing/2014/main" xmlns="" id="{00000000-0008-0000-1100-000099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410" name="Text Box 15">
          <a:extLst>
            <a:ext uri="{FF2B5EF4-FFF2-40B4-BE49-F238E27FC236}">
              <a16:creationId xmlns:a16="http://schemas.microsoft.com/office/drawing/2014/main" xmlns="" id="{00000000-0008-0000-1100-00009A010000}"/>
            </a:ext>
          </a:extLst>
        </xdr:cNvPr>
        <xdr:cNvSpPr txBox="1">
          <a:spLocks noChangeArrowheads="1"/>
        </xdr:cNvSpPr>
      </xdr:nvSpPr>
      <xdr:spPr bwMode="auto">
        <a:xfrm>
          <a:off x="704850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411" name="Text Box 74">
          <a:extLst>
            <a:ext uri="{FF2B5EF4-FFF2-40B4-BE49-F238E27FC236}">
              <a16:creationId xmlns:a16="http://schemas.microsoft.com/office/drawing/2014/main" xmlns="" id="{00000000-0008-0000-1100-00009B010000}"/>
            </a:ext>
          </a:extLst>
        </xdr:cNvPr>
        <xdr:cNvSpPr txBox="1">
          <a:spLocks noChangeArrowheads="1"/>
        </xdr:cNvSpPr>
      </xdr:nvSpPr>
      <xdr:spPr bwMode="auto">
        <a:xfrm>
          <a:off x="6962775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412" name="Text Box 75">
          <a:extLst>
            <a:ext uri="{FF2B5EF4-FFF2-40B4-BE49-F238E27FC236}">
              <a16:creationId xmlns:a16="http://schemas.microsoft.com/office/drawing/2014/main" xmlns="" id="{00000000-0008-0000-1100-00009C010000}"/>
            </a:ext>
          </a:extLst>
        </xdr:cNvPr>
        <xdr:cNvSpPr txBox="1">
          <a:spLocks noChangeArrowheads="1"/>
        </xdr:cNvSpPr>
      </xdr:nvSpPr>
      <xdr:spPr bwMode="auto">
        <a:xfrm>
          <a:off x="590550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413" name="Text Box 76">
          <a:extLst>
            <a:ext uri="{FF2B5EF4-FFF2-40B4-BE49-F238E27FC236}">
              <a16:creationId xmlns:a16="http://schemas.microsoft.com/office/drawing/2014/main" xmlns="" id="{00000000-0008-0000-1100-00009D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414" name="Text Box 77">
          <a:extLst>
            <a:ext uri="{FF2B5EF4-FFF2-40B4-BE49-F238E27FC236}">
              <a16:creationId xmlns:a16="http://schemas.microsoft.com/office/drawing/2014/main" xmlns="" id="{00000000-0008-0000-1100-00009E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415" name="Text Box 78">
          <a:extLst>
            <a:ext uri="{FF2B5EF4-FFF2-40B4-BE49-F238E27FC236}">
              <a16:creationId xmlns:a16="http://schemas.microsoft.com/office/drawing/2014/main" xmlns="" id="{00000000-0008-0000-1100-00009F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416" name="Text Box 15">
          <a:extLst>
            <a:ext uri="{FF2B5EF4-FFF2-40B4-BE49-F238E27FC236}">
              <a16:creationId xmlns:a16="http://schemas.microsoft.com/office/drawing/2014/main" xmlns="" id="{00000000-0008-0000-1100-0000A0010000}"/>
            </a:ext>
          </a:extLst>
        </xdr:cNvPr>
        <xdr:cNvSpPr txBox="1">
          <a:spLocks noChangeArrowheads="1"/>
        </xdr:cNvSpPr>
      </xdr:nvSpPr>
      <xdr:spPr bwMode="auto">
        <a:xfrm>
          <a:off x="704850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417" name="Text Box 74">
          <a:extLst>
            <a:ext uri="{FF2B5EF4-FFF2-40B4-BE49-F238E27FC236}">
              <a16:creationId xmlns:a16="http://schemas.microsoft.com/office/drawing/2014/main" xmlns="" id="{00000000-0008-0000-1100-0000A1010000}"/>
            </a:ext>
          </a:extLst>
        </xdr:cNvPr>
        <xdr:cNvSpPr txBox="1">
          <a:spLocks noChangeArrowheads="1"/>
        </xdr:cNvSpPr>
      </xdr:nvSpPr>
      <xdr:spPr bwMode="auto">
        <a:xfrm>
          <a:off x="6962775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418" name="Text Box 75">
          <a:extLst>
            <a:ext uri="{FF2B5EF4-FFF2-40B4-BE49-F238E27FC236}">
              <a16:creationId xmlns:a16="http://schemas.microsoft.com/office/drawing/2014/main" xmlns="" id="{00000000-0008-0000-1100-0000A2010000}"/>
            </a:ext>
          </a:extLst>
        </xdr:cNvPr>
        <xdr:cNvSpPr txBox="1">
          <a:spLocks noChangeArrowheads="1"/>
        </xdr:cNvSpPr>
      </xdr:nvSpPr>
      <xdr:spPr bwMode="auto">
        <a:xfrm>
          <a:off x="590550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419" name="Text Box 76">
          <a:extLst>
            <a:ext uri="{FF2B5EF4-FFF2-40B4-BE49-F238E27FC236}">
              <a16:creationId xmlns:a16="http://schemas.microsoft.com/office/drawing/2014/main" xmlns="" id="{00000000-0008-0000-1100-0000A3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420" name="Text Box 77">
          <a:extLst>
            <a:ext uri="{FF2B5EF4-FFF2-40B4-BE49-F238E27FC236}">
              <a16:creationId xmlns:a16="http://schemas.microsoft.com/office/drawing/2014/main" xmlns="" id="{00000000-0008-0000-1100-0000A4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421" name="Text Box 78">
          <a:extLst>
            <a:ext uri="{FF2B5EF4-FFF2-40B4-BE49-F238E27FC236}">
              <a16:creationId xmlns:a16="http://schemas.microsoft.com/office/drawing/2014/main" xmlns="" id="{00000000-0008-0000-1100-0000A5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422" name="Text Box 15">
          <a:extLst>
            <a:ext uri="{FF2B5EF4-FFF2-40B4-BE49-F238E27FC236}">
              <a16:creationId xmlns:a16="http://schemas.microsoft.com/office/drawing/2014/main" xmlns="" id="{00000000-0008-0000-1100-0000A6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423" name="Text Box 74">
          <a:extLst>
            <a:ext uri="{FF2B5EF4-FFF2-40B4-BE49-F238E27FC236}">
              <a16:creationId xmlns:a16="http://schemas.microsoft.com/office/drawing/2014/main" xmlns="" id="{00000000-0008-0000-1100-0000A7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424" name="Text Box 75">
          <a:extLst>
            <a:ext uri="{FF2B5EF4-FFF2-40B4-BE49-F238E27FC236}">
              <a16:creationId xmlns:a16="http://schemas.microsoft.com/office/drawing/2014/main" xmlns="" id="{00000000-0008-0000-1100-0000A8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425" name="Text Box 76">
          <a:extLst>
            <a:ext uri="{FF2B5EF4-FFF2-40B4-BE49-F238E27FC236}">
              <a16:creationId xmlns:a16="http://schemas.microsoft.com/office/drawing/2014/main" xmlns="" id="{00000000-0008-0000-1100-0000A9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426" name="Text Box 77">
          <a:extLst>
            <a:ext uri="{FF2B5EF4-FFF2-40B4-BE49-F238E27FC236}">
              <a16:creationId xmlns:a16="http://schemas.microsoft.com/office/drawing/2014/main" xmlns="" id="{00000000-0008-0000-1100-0000AA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427" name="Text Box 78">
          <a:extLst>
            <a:ext uri="{FF2B5EF4-FFF2-40B4-BE49-F238E27FC236}">
              <a16:creationId xmlns:a16="http://schemas.microsoft.com/office/drawing/2014/main" xmlns="" id="{00000000-0008-0000-1100-0000AB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428" name="Text Box 15">
          <a:extLst>
            <a:ext uri="{FF2B5EF4-FFF2-40B4-BE49-F238E27FC236}">
              <a16:creationId xmlns:a16="http://schemas.microsoft.com/office/drawing/2014/main" xmlns="" id="{00000000-0008-0000-1100-0000AC010000}"/>
            </a:ext>
          </a:extLst>
        </xdr:cNvPr>
        <xdr:cNvSpPr txBox="1">
          <a:spLocks noChangeArrowheads="1"/>
        </xdr:cNvSpPr>
      </xdr:nvSpPr>
      <xdr:spPr bwMode="auto">
        <a:xfrm>
          <a:off x="704850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429" name="Text Box 74">
          <a:extLst>
            <a:ext uri="{FF2B5EF4-FFF2-40B4-BE49-F238E27FC236}">
              <a16:creationId xmlns:a16="http://schemas.microsoft.com/office/drawing/2014/main" xmlns="" id="{00000000-0008-0000-1100-0000AD010000}"/>
            </a:ext>
          </a:extLst>
        </xdr:cNvPr>
        <xdr:cNvSpPr txBox="1">
          <a:spLocks noChangeArrowheads="1"/>
        </xdr:cNvSpPr>
      </xdr:nvSpPr>
      <xdr:spPr bwMode="auto">
        <a:xfrm>
          <a:off x="6962775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430" name="Text Box 75">
          <a:extLst>
            <a:ext uri="{FF2B5EF4-FFF2-40B4-BE49-F238E27FC236}">
              <a16:creationId xmlns:a16="http://schemas.microsoft.com/office/drawing/2014/main" xmlns="" id="{00000000-0008-0000-1100-0000AE010000}"/>
            </a:ext>
          </a:extLst>
        </xdr:cNvPr>
        <xdr:cNvSpPr txBox="1">
          <a:spLocks noChangeArrowheads="1"/>
        </xdr:cNvSpPr>
      </xdr:nvSpPr>
      <xdr:spPr bwMode="auto">
        <a:xfrm>
          <a:off x="590550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431" name="Text Box 76">
          <a:extLst>
            <a:ext uri="{FF2B5EF4-FFF2-40B4-BE49-F238E27FC236}">
              <a16:creationId xmlns:a16="http://schemas.microsoft.com/office/drawing/2014/main" xmlns="" id="{00000000-0008-0000-1100-0000AF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432" name="Text Box 77">
          <a:extLst>
            <a:ext uri="{FF2B5EF4-FFF2-40B4-BE49-F238E27FC236}">
              <a16:creationId xmlns:a16="http://schemas.microsoft.com/office/drawing/2014/main" xmlns="" id="{00000000-0008-0000-1100-0000B0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433" name="Text Box 78">
          <a:extLst>
            <a:ext uri="{FF2B5EF4-FFF2-40B4-BE49-F238E27FC236}">
              <a16:creationId xmlns:a16="http://schemas.microsoft.com/office/drawing/2014/main" xmlns="" id="{00000000-0008-0000-1100-0000B1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5"/>
    <xdr:sp macro="" textlink="">
      <xdr:nvSpPr>
        <xdr:cNvPr id="434" name="Text Box 4">
          <a:extLst>
            <a:ext uri="{FF2B5EF4-FFF2-40B4-BE49-F238E27FC236}">
              <a16:creationId xmlns:a16="http://schemas.microsoft.com/office/drawing/2014/main" xmlns="" id="{00000000-0008-0000-1100-0000B2010000}"/>
            </a:ext>
          </a:extLst>
        </xdr:cNvPr>
        <xdr:cNvSpPr txBox="1">
          <a:spLocks noChangeArrowheads="1"/>
        </xdr:cNvSpPr>
      </xdr:nvSpPr>
      <xdr:spPr bwMode="auto">
        <a:xfrm>
          <a:off x="3867150" y="23602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435" name="Text Box 15">
          <a:extLst>
            <a:ext uri="{FF2B5EF4-FFF2-40B4-BE49-F238E27FC236}">
              <a16:creationId xmlns:a16="http://schemas.microsoft.com/office/drawing/2014/main" xmlns="" id="{00000000-0008-0000-1100-0000B3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436" name="Text Box 74">
          <a:extLst>
            <a:ext uri="{FF2B5EF4-FFF2-40B4-BE49-F238E27FC236}">
              <a16:creationId xmlns:a16="http://schemas.microsoft.com/office/drawing/2014/main" xmlns="" id="{00000000-0008-0000-1100-0000B4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437" name="Text Box 75">
          <a:extLst>
            <a:ext uri="{FF2B5EF4-FFF2-40B4-BE49-F238E27FC236}">
              <a16:creationId xmlns:a16="http://schemas.microsoft.com/office/drawing/2014/main" xmlns="" id="{00000000-0008-0000-1100-0000B5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599"/>
    <xdr:sp macro="" textlink="">
      <xdr:nvSpPr>
        <xdr:cNvPr id="438" name="Text Box 46">
          <a:extLst>
            <a:ext uri="{FF2B5EF4-FFF2-40B4-BE49-F238E27FC236}">
              <a16:creationId xmlns:a16="http://schemas.microsoft.com/office/drawing/2014/main" xmlns="" id="{00000000-0008-0000-1100-0000B6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28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599"/>
    <xdr:sp macro="" textlink="">
      <xdr:nvSpPr>
        <xdr:cNvPr id="439" name="Text Box 43">
          <a:extLst>
            <a:ext uri="{FF2B5EF4-FFF2-40B4-BE49-F238E27FC236}">
              <a16:creationId xmlns:a16="http://schemas.microsoft.com/office/drawing/2014/main" xmlns="" id="{00000000-0008-0000-1100-0000B7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28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440" name="Text Box 2">
          <a:extLst>
            <a:ext uri="{FF2B5EF4-FFF2-40B4-BE49-F238E27FC236}">
              <a16:creationId xmlns:a16="http://schemas.microsoft.com/office/drawing/2014/main" xmlns="" id="{00000000-0008-0000-1100-0000B8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441" name="Text Box 15">
          <a:extLst>
            <a:ext uri="{FF2B5EF4-FFF2-40B4-BE49-F238E27FC236}">
              <a16:creationId xmlns:a16="http://schemas.microsoft.com/office/drawing/2014/main" xmlns="" id="{00000000-0008-0000-1100-0000B9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442" name="Text Box 74">
          <a:extLst>
            <a:ext uri="{FF2B5EF4-FFF2-40B4-BE49-F238E27FC236}">
              <a16:creationId xmlns:a16="http://schemas.microsoft.com/office/drawing/2014/main" xmlns="" id="{00000000-0008-0000-1100-0000BA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443" name="Text Box 75">
          <a:extLst>
            <a:ext uri="{FF2B5EF4-FFF2-40B4-BE49-F238E27FC236}">
              <a16:creationId xmlns:a16="http://schemas.microsoft.com/office/drawing/2014/main" xmlns="" id="{00000000-0008-0000-1100-0000BB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444" name="Text Box 76">
          <a:extLst>
            <a:ext uri="{FF2B5EF4-FFF2-40B4-BE49-F238E27FC236}">
              <a16:creationId xmlns:a16="http://schemas.microsoft.com/office/drawing/2014/main" xmlns="" id="{00000000-0008-0000-1100-0000BC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445" name="Text Box 77">
          <a:extLst>
            <a:ext uri="{FF2B5EF4-FFF2-40B4-BE49-F238E27FC236}">
              <a16:creationId xmlns:a16="http://schemas.microsoft.com/office/drawing/2014/main" xmlns="" id="{00000000-0008-0000-1100-0000BD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446" name="Text Box 78">
          <a:extLst>
            <a:ext uri="{FF2B5EF4-FFF2-40B4-BE49-F238E27FC236}">
              <a16:creationId xmlns:a16="http://schemas.microsoft.com/office/drawing/2014/main" xmlns="" id="{00000000-0008-0000-1100-0000BE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447" name="Text Box 79">
          <a:extLst>
            <a:ext uri="{FF2B5EF4-FFF2-40B4-BE49-F238E27FC236}">
              <a16:creationId xmlns:a16="http://schemas.microsoft.com/office/drawing/2014/main" xmlns="" id="{00000000-0008-0000-1100-0000BF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448" name="Text Box 80">
          <a:extLst>
            <a:ext uri="{FF2B5EF4-FFF2-40B4-BE49-F238E27FC236}">
              <a16:creationId xmlns:a16="http://schemas.microsoft.com/office/drawing/2014/main" xmlns="" id="{00000000-0008-0000-1100-0000C0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449" name="Text Box 15">
          <a:extLst>
            <a:ext uri="{FF2B5EF4-FFF2-40B4-BE49-F238E27FC236}">
              <a16:creationId xmlns:a16="http://schemas.microsoft.com/office/drawing/2014/main" xmlns="" id="{00000000-0008-0000-1100-0000C1010000}"/>
            </a:ext>
          </a:extLst>
        </xdr:cNvPr>
        <xdr:cNvSpPr txBox="1">
          <a:spLocks noChangeArrowheads="1"/>
        </xdr:cNvSpPr>
      </xdr:nvSpPr>
      <xdr:spPr bwMode="auto">
        <a:xfrm>
          <a:off x="704850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450" name="Text Box 74">
          <a:extLst>
            <a:ext uri="{FF2B5EF4-FFF2-40B4-BE49-F238E27FC236}">
              <a16:creationId xmlns:a16="http://schemas.microsoft.com/office/drawing/2014/main" xmlns="" id="{00000000-0008-0000-1100-0000C2010000}"/>
            </a:ext>
          </a:extLst>
        </xdr:cNvPr>
        <xdr:cNvSpPr txBox="1">
          <a:spLocks noChangeArrowheads="1"/>
        </xdr:cNvSpPr>
      </xdr:nvSpPr>
      <xdr:spPr bwMode="auto">
        <a:xfrm>
          <a:off x="6962775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451" name="Text Box 75">
          <a:extLst>
            <a:ext uri="{FF2B5EF4-FFF2-40B4-BE49-F238E27FC236}">
              <a16:creationId xmlns:a16="http://schemas.microsoft.com/office/drawing/2014/main" xmlns="" id="{00000000-0008-0000-1100-0000C3010000}"/>
            </a:ext>
          </a:extLst>
        </xdr:cNvPr>
        <xdr:cNvSpPr txBox="1">
          <a:spLocks noChangeArrowheads="1"/>
        </xdr:cNvSpPr>
      </xdr:nvSpPr>
      <xdr:spPr bwMode="auto">
        <a:xfrm>
          <a:off x="590550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452" name="Text Box 76">
          <a:extLst>
            <a:ext uri="{FF2B5EF4-FFF2-40B4-BE49-F238E27FC236}">
              <a16:creationId xmlns:a16="http://schemas.microsoft.com/office/drawing/2014/main" xmlns="" id="{00000000-0008-0000-1100-0000C4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453" name="Text Box 77">
          <a:extLst>
            <a:ext uri="{FF2B5EF4-FFF2-40B4-BE49-F238E27FC236}">
              <a16:creationId xmlns:a16="http://schemas.microsoft.com/office/drawing/2014/main" xmlns="" id="{00000000-0008-0000-1100-0000C5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454" name="Text Box 78">
          <a:extLst>
            <a:ext uri="{FF2B5EF4-FFF2-40B4-BE49-F238E27FC236}">
              <a16:creationId xmlns:a16="http://schemas.microsoft.com/office/drawing/2014/main" xmlns="" id="{00000000-0008-0000-1100-0000C6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456" name="Text Box 15">
          <a:extLst>
            <a:ext uri="{FF2B5EF4-FFF2-40B4-BE49-F238E27FC236}">
              <a16:creationId xmlns:a16="http://schemas.microsoft.com/office/drawing/2014/main" xmlns="" id="{00000000-0008-0000-1100-0000C8010000}"/>
            </a:ext>
          </a:extLst>
        </xdr:cNvPr>
        <xdr:cNvSpPr txBox="1">
          <a:spLocks noChangeArrowheads="1"/>
        </xdr:cNvSpPr>
      </xdr:nvSpPr>
      <xdr:spPr bwMode="auto">
        <a:xfrm>
          <a:off x="704850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457" name="Text Box 74">
          <a:extLst>
            <a:ext uri="{FF2B5EF4-FFF2-40B4-BE49-F238E27FC236}">
              <a16:creationId xmlns:a16="http://schemas.microsoft.com/office/drawing/2014/main" xmlns="" id="{00000000-0008-0000-1100-0000C9010000}"/>
            </a:ext>
          </a:extLst>
        </xdr:cNvPr>
        <xdr:cNvSpPr txBox="1">
          <a:spLocks noChangeArrowheads="1"/>
        </xdr:cNvSpPr>
      </xdr:nvSpPr>
      <xdr:spPr bwMode="auto">
        <a:xfrm>
          <a:off x="6962775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458" name="Text Box 75">
          <a:extLst>
            <a:ext uri="{FF2B5EF4-FFF2-40B4-BE49-F238E27FC236}">
              <a16:creationId xmlns:a16="http://schemas.microsoft.com/office/drawing/2014/main" xmlns="" id="{00000000-0008-0000-1100-0000CA010000}"/>
            </a:ext>
          </a:extLst>
        </xdr:cNvPr>
        <xdr:cNvSpPr txBox="1">
          <a:spLocks noChangeArrowheads="1"/>
        </xdr:cNvSpPr>
      </xdr:nvSpPr>
      <xdr:spPr bwMode="auto">
        <a:xfrm>
          <a:off x="590550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459" name="Text Box 76">
          <a:extLst>
            <a:ext uri="{FF2B5EF4-FFF2-40B4-BE49-F238E27FC236}">
              <a16:creationId xmlns:a16="http://schemas.microsoft.com/office/drawing/2014/main" xmlns="" id="{00000000-0008-0000-1100-0000CB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460" name="Text Box 77">
          <a:extLst>
            <a:ext uri="{FF2B5EF4-FFF2-40B4-BE49-F238E27FC236}">
              <a16:creationId xmlns:a16="http://schemas.microsoft.com/office/drawing/2014/main" xmlns="" id="{00000000-0008-0000-1100-0000CC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461" name="Text Box 78">
          <a:extLst>
            <a:ext uri="{FF2B5EF4-FFF2-40B4-BE49-F238E27FC236}">
              <a16:creationId xmlns:a16="http://schemas.microsoft.com/office/drawing/2014/main" xmlns="" id="{00000000-0008-0000-1100-0000CD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462" name="Text Box 15">
          <a:extLst>
            <a:ext uri="{FF2B5EF4-FFF2-40B4-BE49-F238E27FC236}">
              <a16:creationId xmlns:a16="http://schemas.microsoft.com/office/drawing/2014/main" xmlns="" id="{00000000-0008-0000-1100-0000CE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463" name="Text Box 74">
          <a:extLst>
            <a:ext uri="{FF2B5EF4-FFF2-40B4-BE49-F238E27FC236}">
              <a16:creationId xmlns:a16="http://schemas.microsoft.com/office/drawing/2014/main" xmlns="" id="{00000000-0008-0000-1100-0000CF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464" name="Text Box 75">
          <a:extLst>
            <a:ext uri="{FF2B5EF4-FFF2-40B4-BE49-F238E27FC236}">
              <a16:creationId xmlns:a16="http://schemas.microsoft.com/office/drawing/2014/main" xmlns="" id="{00000000-0008-0000-1100-0000D0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465" name="Text Box 76">
          <a:extLst>
            <a:ext uri="{FF2B5EF4-FFF2-40B4-BE49-F238E27FC236}">
              <a16:creationId xmlns:a16="http://schemas.microsoft.com/office/drawing/2014/main" xmlns="" id="{00000000-0008-0000-1100-0000D1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466" name="Text Box 77">
          <a:extLst>
            <a:ext uri="{FF2B5EF4-FFF2-40B4-BE49-F238E27FC236}">
              <a16:creationId xmlns:a16="http://schemas.microsoft.com/office/drawing/2014/main" xmlns="" id="{00000000-0008-0000-1100-0000D2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467" name="Text Box 78">
          <a:extLst>
            <a:ext uri="{FF2B5EF4-FFF2-40B4-BE49-F238E27FC236}">
              <a16:creationId xmlns:a16="http://schemas.microsoft.com/office/drawing/2014/main" xmlns="" id="{00000000-0008-0000-1100-0000D3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468" name="Text Box 15">
          <a:extLst>
            <a:ext uri="{FF2B5EF4-FFF2-40B4-BE49-F238E27FC236}">
              <a16:creationId xmlns:a16="http://schemas.microsoft.com/office/drawing/2014/main" xmlns="" id="{00000000-0008-0000-1100-0000D4010000}"/>
            </a:ext>
          </a:extLst>
        </xdr:cNvPr>
        <xdr:cNvSpPr txBox="1">
          <a:spLocks noChangeArrowheads="1"/>
        </xdr:cNvSpPr>
      </xdr:nvSpPr>
      <xdr:spPr bwMode="auto">
        <a:xfrm>
          <a:off x="704850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469" name="Text Box 74">
          <a:extLst>
            <a:ext uri="{FF2B5EF4-FFF2-40B4-BE49-F238E27FC236}">
              <a16:creationId xmlns:a16="http://schemas.microsoft.com/office/drawing/2014/main" xmlns="" id="{00000000-0008-0000-1100-0000D5010000}"/>
            </a:ext>
          </a:extLst>
        </xdr:cNvPr>
        <xdr:cNvSpPr txBox="1">
          <a:spLocks noChangeArrowheads="1"/>
        </xdr:cNvSpPr>
      </xdr:nvSpPr>
      <xdr:spPr bwMode="auto">
        <a:xfrm>
          <a:off x="6962775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470" name="Text Box 75">
          <a:extLst>
            <a:ext uri="{FF2B5EF4-FFF2-40B4-BE49-F238E27FC236}">
              <a16:creationId xmlns:a16="http://schemas.microsoft.com/office/drawing/2014/main" xmlns="" id="{00000000-0008-0000-1100-0000D6010000}"/>
            </a:ext>
          </a:extLst>
        </xdr:cNvPr>
        <xdr:cNvSpPr txBox="1">
          <a:spLocks noChangeArrowheads="1"/>
        </xdr:cNvSpPr>
      </xdr:nvSpPr>
      <xdr:spPr bwMode="auto">
        <a:xfrm>
          <a:off x="590550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471" name="Text Box 76">
          <a:extLst>
            <a:ext uri="{FF2B5EF4-FFF2-40B4-BE49-F238E27FC236}">
              <a16:creationId xmlns:a16="http://schemas.microsoft.com/office/drawing/2014/main" xmlns="" id="{00000000-0008-0000-1100-0000D7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472" name="Text Box 77">
          <a:extLst>
            <a:ext uri="{FF2B5EF4-FFF2-40B4-BE49-F238E27FC236}">
              <a16:creationId xmlns:a16="http://schemas.microsoft.com/office/drawing/2014/main" xmlns="" id="{00000000-0008-0000-1100-0000D8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473" name="Text Box 78">
          <a:extLst>
            <a:ext uri="{FF2B5EF4-FFF2-40B4-BE49-F238E27FC236}">
              <a16:creationId xmlns:a16="http://schemas.microsoft.com/office/drawing/2014/main" xmlns="" id="{00000000-0008-0000-1100-0000D9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475" name="Text Box 15">
          <a:extLst>
            <a:ext uri="{FF2B5EF4-FFF2-40B4-BE49-F238E27FC236}">
              <a16:creationId xmlns:a16="http://schemas.microsoft.com/office/drawing/2014/main" xmlns="" id="{00000000-0008-0000-1100-0000DB010000}"/>
            </a:ext>
          </a:extLst>
        </xdr:cNvPr>
        <xdr:cNvSpPr txBox="1">
          <a:spLocks noChangeArrowheads="1"/>
        </xdr:cNvSpPr>
      </xdr:nvSpPr>
      <xdr:spPr bwMode="auto">
        <a:xfrm>
          <a:off x="704850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476" name="Text Box 74">
          <a:extLst>
            <a:ext uri="{FF2B5EF4-FFF2-40B4-BE49-F238E27FC236}">
              <a16:creationId xmlns:a16="http://schemas.microsoft.com/office/drawing/2014/main" xmlns="" id="{00000000-0008-0000-1100-0000DC010000}"/>
            </a:ext>
          </a:extLst>
        </xdr:cNvPr>
        <xdr:cNvSpPr txBox="1">
          <a:spLocks noChangeArrowheads="1"/>
        </xdr:cNvSpPr>
      </xdr:nvSpPr>
      <xdr:spPr bwMode="auto">
        <a:xfrm>
          <a:off x="6962775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477" name="Text Box 75">
          <a:extLst>
            <a:ext uri="{FF2B5EF4-FFF2-40B4-BE49-F238E27FC236}">
              <a16:creationId xmlns:a16="http://schemas.microsoft.com/office/drawing/2014/main" xmlns="" id="{00000000-0008-0000-1100-0000DD010000}"/>
            </a:ext>
          </a:extLst>
        </xdr:cNvPr>
        <xdr:cNvSpPr txBox="1">
          <a:spLocks noChangeArrowheads="1"/>
        </xdr:cNvSpPr>
      </xdr:nvSpPr>
      <xdr:spPr bwMode="auto">
        <a:xfrm>
          <a:off x="590550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478" name="Text Box 76">
          <a:extLst>
            <a:ext uri="{FF2B5EF4-FFF2-40B4-BE49-F238E27FC236}">
              <a16:creationId xmlns:a16="http://schemas.microsoft.com/office/drawing/2014/main" xmlns="" id="{00000000-0008-0000-1100-0000DE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479" name="Text Box 77">
          <a:extLst>
            <a:ext uri="{FF2B5EF4-FFF2-40B4-BE49-F238E27FC236}">
              <a16:creationId xmlns:a16="http://schemas.microsoft.com/office/drawing/2014/main" xmlns="" id="{00000000-0008-0000-1100-0000DF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480" name="Text Box 78">
          <a:extLst>
            <a:ext uri="{FF2B5EF4-FFF2-40B4-BE49-F238E27FC236}">
              <a16:creationId xmlns:a16="http://schemas.microsoft.com/office/drawing/2014/main" xmlns="" id="{00000000-0008-0000-1100-0000E0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481" name="Text Box 15">
          <a:extLst>
            <a:ext uri="{FF2B5EF4-FFF2-40B4-BE49-F238E27FC236}">
              <a16:creationId xmlns:a16="http://schemas.microsoft.com/office/drawing/2014/main" xmlns="" id="{00000000-0008-0000-1100-0000E1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482" name="Text Box 74">
          <a:extLst>
            <a:ext uri="{FF2B5EF4-FFF2-40B4-BE49-F238E27FC236}">
              <a16:creationId xmlns:a16="http://schemas.microsoft.com/office/drawing/2014/main" xmlns="" id="{00000000-0008-0000-1100-0000E2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483" name="Text Box 75">
          <a:extLst>
            <a:ext uri="{FF2B5EF4-FFF2-40B4-BE49-F238E27FC236}">
              <a16:creationId xmlns:a16="http://schemas.microsoft.com/office/drawing/2014/main" xmlns="" id="{00000000-0008-0000-1100-0000E3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484" name="Text Box 76">
          <a:extLst>
            <a:ext uri="{FF2B5EF4-FFF2-40B4-BE49-F238E27FC236}">
              <a16:creationId xmlns:a16="http://schemas.microsoft.com/office/drawing/2014/main" xmlns="" id="{00000000-0008-0000-1100-0000E4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485" name="Text Box 77">
          <a:extLst>
            <a:ext uri="{FF2B5EF4-FFF2-40B4-BE49-F238E27FC236}">
              <a16:creationId xmlns:a16="http://schemas.microsoft.com/office/drawing/2014/main" xmlns="" id="{00000000-0008-0000-1100-0000E5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486" name="Text Box 78">
          <a:extLst>
            <a:ext uri="{FF2B5EF4-FFF2-40B4-BE49-F238E27FC236}">
              <a16:creationId xmlns:a16="http://schemas.microsoft.com/office/drawing/2014/main" xmlns="" id="{00000000-0008-0000-1100-0000E6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487" name="Text Box 15">
          <a:extLst>
            <a:ext uri="{FF2B5EF4-FFF2-40B4-BE49-F238E27FC236}">
              <a16:creationId xmlns:a16="http://schemas.microsoft.com/office/drawing/2014/main" xmlns="" id="{00000000-0008-0000-1100-0000E7010000}"/>
            </a:ext>
          </a:extLst>
        </xdr:cNvPr>
        <xdr:cNvSpPr txBox="1">
          <a:spLocks noChangeArrowheads="1"/>
        </xdr:cNvSpPr>
      </xdr:nvSpPr>
      <xdr:spPr bwMode="auto">
        <a:xfrm>
          <a:off x="704850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488" name="Text Box 74">
          <a:extLst>
            <a:ext uri="{FF2B5EF4-FFF2-40B4-BE49-F238E27FC236}">
              <a16:creationId xmlns:a16="http://schemas.microsoft.com/office/drawing/2014/main" xmlns="" id="{00000000-0008-0000-1100-0000E8010000}"/>
            </a:ext>
          </a:extLst>
        </xdr:cNvPr>
        <xdr:cNvSpPr txBox="1">
          <a:spLocks noChangeArrowheads="1"/>
        </xdr:cNvSpPr>
      </xdr:nvSpPr>
      <xdr:spPr bwMode="auto">
        <a:xfrm>
          <a:off x="6962775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489" name="Text Box 75">
          <a:extLst>
            <a:ext uri="{FF2B5EF4-FFF2-40B4-BE49-F238E27FC236}">
              <a16:creationId xmlns:a16="http://schemas.microsoft.com/office/drawing/2014/main" xmlns="" id="{00000000-0008-0000-1100-0000E9010000}"/>
            </a:ext>
          </a:extLst>
        </xdr:cNvPr>
        <xdr:cNvSpPr txBox="1">
          <a:spLocks noChangeArrowheads="1"/>
        </xdr:cNvSpPr>
      </xdr:nvSpPr>
      <xdr:spPr bwMode="auto">
        <a:xfrm>
          <a:off x="590550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490" name="Text Box 76">
          <a:extLst>
            <a:ext uri="{FF2B5EF4-FFF2-40B4-BE49-F238E27FC236}">
              <a16:creationId xmlns:a16="http://schemas.microsoft.com/office/drawing/2014/main" xmlns="" id="{00000000-0008-0000-1100-0000EA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491" name="Text Box 77">
          <a:extLst>
            <a:ext uri="{FF2B5EF4-FFF2-40B4-BE49-F238E27FC236}">
              <a16:creationId xmlns:a16="http://schemas.microsoft.com/office/drawing/2014/main" xmlns="" id="{00000000-0008-0000-1100-0000EB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492" name="Text Box 78">
          <a:extLst>
            <a:ext uri="{FF2B5EF4-FFF2-40B4-BE49-F238E27FC236}">
              <a16:creationId xmlns:a16="http://schemas.microsoft.com/office/drawing/2014/main" xmlns="" id="{00000000-0008-0000-1100-0000EC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493" name="Text Box 15">
          <a:extLst>
            <a:ext uri="{FF2B5EF4-FFF2-40B4-BE49-F238E27FC236}">
              <a16:creationId xmlns:a16="http://schemas.microsoft.com/office/drawing/2014/main" xmlns="" id="{00000000-0008-0000-1100-0000ED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494" name="Text Box 74">
          <a:extLst>
            <a:ext uri="{FF2B5EF4-FFF2-40B4-BE49-F238E27FC236}">
              <a16:creationId xmlns:a16="http://schemas.microsoft.com/office/drawing/2014/main" xmlns="" id="{00000000-0008-0000-1100-0000EE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495" name="Text Box 75">
          <a:extLst>
            <a:ext uri="{FF2B5EF4-FFF2-40B4-BE49-F238E27FC236}">
              <a16:creationId xmlns:a16="http://schemas.microsoft.com/office/drawing/2014/main" xmlns="" id="{00000000-0008-0000-1100-0000EF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496" name="Text Box 76">
          <a:extLst>
            <a:ext uri="{FF2B5EF4-FFF2-40B4-BE49-F238E27FC236}">
              <a16:creationId xmlns:a16="http://schemas.microsoft.com/office/drawing/2014/main" xmlns="" id="{00000000-0008-0000-1100-0000F0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497" name="Text Box 77">
          <a:extLst>
            <a:ext uri="{FF2B5EF4-FFF2-40B4-BE49-F238E27FC236}">
              <a16:creationId xmlns:a16="http://schemas.microsoft.com/office/drawing/2014/main" xmlns="" id="{00000000-0008-0000-1100-0000F1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498" name="Text Box 78">
          <a:extLst>
            <a:ext uri="{FF2B5EF4-FFF2-40B4-BE49-F238E27FC236}">
              <a16:creationId xmlns:a16="http://schemas.microsoft.com/office/drawing/2014/main" xmlns="" id="{00000000-0008-0000-1100-0000F2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499" name="Text Box 15">
          <a:extLst>
            <a:ext uri="{FF2B5EF4-FFF2-40B4-BE49-F238E27FC236}">
              <a16:creationId xmlns:a16="http://schemas.microsoft.com/office/drawing/2014/main" xmlns="" id="{00000000-0008-0000-1100-0000F3010000}"/>
            </a:ext>
          </a:extLst>
        </xdr:cNvPr>
        <xdr:cNvSpPr txBox="1">
          <a:spLocks noChangeArrowheads="1"/>
        </xdr:cNvSpPr>
      </xdr:nvSpPr>
      <xdr:spPr bwMode="auto">
        <a:xfrm>
          <a:off x="704850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500" name="Text Box 74">
          <a:extLst>
            <a:ext uri="{FF2B5EF4-FFF2-40B4-BE49-F238E27FC236}">
              <a16:creationId xmlns:a16="http://schemas.microsoft.com/office/drawing/2014/main" xmlns="" id="{00000000-0008-0000-1100-0000F4010000}"/>
            </a:ext>
          </a:extLst>
        </xdr:cNvPr>
        <xdr:cNvSpPr txBox="1">
          <a:spLocks noChangeArrowheads="1"/>
        </xdr:cNvSpPr>
      </xdr:nvSpPr>
      <xdr:spPr bwMode="auto">
        <a:xfrm>
          <a:off x="6962775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501" name="Text Box 75">
          <a:extLst>
            <a:ext uri="{FF2B5EF4-FFF2-40B4-BE49-F238E27FC236}">
              <a16:creationId xmlns:a16="http://schemas.microsoft.com/office/drawing/2014/main" xmlns="" id="{00000000-0008-0000-1100-0000F5010000}"/>
            </a:ext>
          </a:extLst>
        </xdr:cNvPr>
        <xdr:cNvSpPr txBox="1">
          <a:spLocks noChangeArrowheads="1"/>
        </xdr:cNvSpPr>
      </xdr:nvSpPr>
      <xdr:spPr bwMode="auto">
        <a:xfrm>
          <a:off x="590550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502" name="Text Box 76">
          <a:extLst>
            <a:ext uri="{FF2B5EF4-FFF2-40B4-BE49-F238E27FC236}">
              <a16:creationId xmlns:a16="http://schemas.microsoft.com/office/drawing/2014/main" xmlns="" id="{00000000-0008-0000-1100-0000F6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503" name="Text Box 77">
          <a:extLst>
            <a:ext uri="{FF2B5EF4-FFF2-40B4-BE49-F238E27FC236}">
              <a16:creationId xmlns:a16="http://schemas.microsoft.com/office/drawing/2014/main" xmlns="" id="{00000000-0008-0000-1100-0000F7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504" name="Text Box 78">
          <a:extLst>
            <a:ext uri="{FF2B5EF4-FFF2-40B4-BE49-F238E27FC236}">
              <a16:creationId xmlns:a16="http://schemas.microsoft.com/office/drawing/2014/main" xmlns="" id="{00000000-0008-0000-1100-0000F8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506" name="Text Box 15">
          <a:extLst>
            <a:ext uri="{FF2B5EF4-FFF2-40B4-BE49-F238E27FC236}">
              <a16:creationId xmlns:a16="http://schemas.microsoft.com/office/drawing/2014/main" xmlns="" id="{00000000-0008-0000-1100-0000FA010000}"/>
            </a:ext>
          </a:extLst>
        </xdr:cNvPr>
        <xdr:cNvSpPr txBox="1">
          <a:spLocks noChangeArrowheads="1"/>
        </xdr:cNvSpPr>
      </xdr:nvSpPr>
      <xdr:spPr bwMode="auto">
        <a:xfrm>
          <a:off x="704850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507" name="Text Box 74">
          <a:extLst>
            <a:ext uri="{FF2B5EF4-FFF2-40B4-BE49-F238E27FC236}">
              <a16:creationId xmlns:a16="http://schemas.microsoft.com/office/drawing/2014/main" xmlns="" id="{00000000-0008-0000-1100-0000FB010000}"/>
            </a:ext>
          </a:extLst>
        </xdr:cNvPr>
        <xdr:cNvSpPr txBox="1">
          <a:spLocks noChangeArrowheads="1"/>
        </xdr:cNvSpPr>
      </xdr:nvSpPr>
      <xdr:spPr bwMode="auto">
        <a:xfrm>
          <a:off x="6962775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508" name="Text Box 75">
          <a:extLst>
            <a:ext uri="{FF2B5EF4-FFF2-40B4-BE49-F238E27FC236}">
              <a16:creationId xmlns:a16="http://schemas.microsoft.com/office/drawing/2014/main" xmlns="" id="{00000000-0008-0000-1100-0000FC010000}"/>
            </a:ext>
          </a:extLst>
        </xdr:cNvPr>
        <xdr:cNvSpPr txBox="1">
          <a:spLocks noChangeArrowheads="1"/>
        </xdr:cNvSpPr>
      </xdr:nvSpPr>
      <xdr:spPr bwMode="auto">
        <a:xfrm>
          <a:off x="590550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509" name="Text Box 76">
          <a:extLst>
            <a:ext uri="{FF2B5EF4-FFF2-40B4-BE49-F238E27FC236}">
              <a16:creationId xmlns:a16="http://schemas.microsoft.com/office/drawing/2014/main" xmlns="" id="{00000000-0008-0000-1100-0000FD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510" name="Text Box 77">
          <a:extLst>
            <a:ext uri="{FF2B5EF4-FFF2-40B4-BE49-F238E27FC236}">
              <a16:creationId xmlns:a16="http://schemas.microsoft.com/office/drawing/2014/main" xmlns="" id="{00000000-0008-0000-1100-0000FE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511" name="Text Box 78">
          <a:extLst>
            <a:ext uri="{FF2B5EF4-FFF2-40B4-BE49-F238E27FC236}">
              <a16:creationId xmlns:a16="http://schemas.microsoft.com/office/drawing/2014/main" xmlns="" id="{00000000-0008-0000-1100-0000FF01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512" name="Text Box 15">
          <a:extLst>
            <a:ext uri="{FF2B5EF4-FFF2-40B4-BE49-F238E27FC236}">
              <a16:creationId xmlns:a16="http://schemas.microsoft.com/office/drawing/2014/main" xmlns="" id="{00000000-0008-0000-1100-00000002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513" name="Text Box 74">
          <a:extLst>
            <a:ext uri="{FF2B5EF4-FFF2-40B4-BE49-F238E27FC236}">
              <a16:creationId xmlns:a16="http://schemas.microsoft.com/office/drawing/2014/main" xmlns="" id="{00000000-0008-0000-1100-00000102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514" name="Text Box 75">
          <a:extLst>
            <a:ext uri="{FF2B5EF4-FFF2-40B4-BE49-F238E27FC236}">
              <a16:creationId xmlns:a16="http://schemas.microsoft.com/office/drawing/2014/main" xmlns="" id="{00000000-0008-0000-1100-00000202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515" name="Text Box 76">
          <a:extLst>
            <a:ext uri="{FF2B5EF4-FFF2-40B4-BE49-F238E27FC236}">
              <a16:creationId xmlns:a16="http://schemas.microsoft.com/office/drawing/2014/main" xmlns="" id="{00000000-0008-0000-1100-00000302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516" name="Text Box 77">
          <a:extLst>
            <a:ext uri="{FF2B5EF4-FFF2-40B4-BE49-F238E27FC236}">
              <a16:creationId xmlns:a16="http://schemas.microsoft.com/office/drawing/2014/main" xmlns="" id="{00000000-0008-0000-1100-00000402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517" name="Text Box 78">
          <a:extLst>
            <a:ext uri="{FF2B5EF4-FFF2-40B4-BE49-F238E27FC236}">
              <a16:creationId xmlns:a16="http://schemas.microsoft.com/office/drawing/2014/main" xmlns="" id="{00000000-0008-0000-1100-00000502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518" name="Text Box 15">
          <a:extLst>
            <a:ext uri="{FF2B5EF4-FFF2-40B4-BE49-F238E27FC236}">
              <a16:creationId xmlns:a16="http://schemas.microsoft.com/office/drawing/2014/main" xmlns="" id="{00000000-0008-0000-1100-000006020000}"/>
            </a:ext>
          </a:extLst>
        </xdr:cNvPr>
        <xdr:cNvSpPr txBox="1">
          <a:spLocks noChangeArrowheads="1"/>
        </xdr:cNvSpPr>
      </xdr:nvSpPr>
      <xdr:spPr bwMode="auto">
        <a:xfrm>
          <a:off x="704850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519" name="Text Box 74">
          <a:extLst>
            <a:ext uri="{FF2B5EF4-FFF2-40B4-BE49-F238E27FC236}">
              <a16:creationId xmlns:a16="http://schemas.microsoft.com/office/drawing/2014/main" xmlns="" id="{00000000-0008-0000-1100-000007020000}"/>
            </a:ext>
          </a:extLst>
        </xdr:cNvPr>
        <xdr:cNvSpPr txBox="1">
          <a:spLocks noChangeArrowheads="1"/>
        </xdr:cNvSpPr>
      </xdr:nvSpPr>
      <xdr:spPr bwMode="auto">
        <a:xfrm>
          <a:off x="6962775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520" name="Text Box 75">
          <a:extLst>
            <a:ext uri="{FF2B5EF4-FFF2-40B4-BE49-F238E27FC236}">
              <a16:creationId xmlns:a16="http://schemas.microsoft.com/office/drawing/2014/main" xmlns="" id="{00000000-0008-0000-1100-000008020000}"/>
            </a:ext>
          </a:extLst>
        </xdr:cNvPr>
        <xdr:cNvSpPr txBox="1">
          <a:spLocks noChangeArrowheads="1"/>
        </xdr:cNvSpPr>
      </xdr:nvSpPr>
      <xdr:spPr bwMode="auto">
        <a:xfrm>
          <a:off x="590550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521" name="Text Box 76">
          <a:extLst>
            <a:ext uri="{FF2B5EF4-FFF2-40B4-BE49-F238E27FC236}">
              <a16:creationId xmlns:a16="http://schemas.microsoft.com/office/drawing/2014/main" xmlns="" id="{00000000-0008-0000-1100-00000902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522" name="Text Box 77">
          <a:extLst>
            <a:ext uri="{FF2B5EF4-FFF2-40B4-BE49-F238E27FC236}">
              <a16:creationId xmlns:a16="http://schemas.microsoft.com/office/drawing/2014/main" xmlns="" id="{00000000-0008-0000-1100-00000A02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523" name="Text Box 78">
          <a:extLst>
            <a:ext uri="{FF2B5EF4-FFF2-40B4-BE49-F238E27FC236}">
              <a16:creationId xmlns:a16="http://schemas.microsoft.com/office/drawing/2014/main" xmlns="" id="{00000000-0008-0000-1100-00000B02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524" name="Text Box 15">
          <a:extLst>
            <a:ext uri="{FF2B5EF4-FFF2-40B4-BE49-F238E27FC236}">
              <a16:creationId xmlns:a16="http://schemas.microsoft.com/office/drawing/2014/main" xmlns="" id="{00000000-0008-0000-1100-00000C02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525" name="Text Box 74">
          <a:extLst>
            <a:ext uri="{FF2B5EF4-FFF2-40B4-BE49-F238E27FC236}">
              <a16:creationId xmlns:a16="http://schemas.microsoft.com/office/drawing/2014/main" xmlns="" id="{00000000-0008-0000-1100-00000D02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526" name="Text Box 75">
          <a:extLst>
            <a:ext uri="{FF2B5EF4-FFF2-40B4-BE49-F238E27FC236}">
              <a16:creationId xmlns:a16="http://schemas.microsoft.com/office/drawing/2014/main" xmlns="" id="{00000000-0008-0000-1100-00000E02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527" name="Text Box 76">
          <a:extLst>
            <a:ext uri="{FF2B5EF4-FFF2-40B4-BE49-F238E27FC236}">
              <a16:creationId xmlns:a16="http://schemas.microsoft.com/office/drawing/2014/main" xmlns="" id="{00000000-0008-0000-1100-00000F02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528" name="Text Box 77">
          <a:extLst>
            <a:ext uri="{FF2B5EF4-FFF2-40B4-BE49-F238E27FC236}">
              <a16:creationId xmlns:a16="http://schemas.microsoft.com/office/drawing/2014/main" xmlns="" id="{00000000-0008-0000-1100-00001002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529" name="Text Box 78">
          <a:extLst>
            <a:ext uri="{FF2B5EF4-FFF2-40B4-BE49-F238E27FC236}">
              <a16:creationId xmlns:a16="http://schemas.microsoft.com/office/drawing/2014/main" xmlns="" id="{00000000-0008-0000-1100-00001102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530" name="Text Box 15">
          <a:extLst>
            <a:ext uri="{FF2B5EF4-FFF2-40B4-BE49-F238E27FC236}">
              <a16:creationId xmlns:a16="http://schemas.microsoft.com/office/drawing/2014/main" xmlns="" id="{00000000-0008-0000-1100-000012020000}"/>
            </a:ext>
          </a:extLst>
        </xdr:cNvPr>
        <xdr:cNvSpPr txBox="1">
          <a:spLocks noChangeArrowheads="1"/>
        </xdr:cNvSpPr>
      </xdr:nvSpPr>
      <xdr:spPr bwMode="auto">
        <a:xfrm>
          <a:off x="704850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531" name="Text Box 74">
          <a:extLst>
            <a:ext uri="{FF2B5EF4-FFF2-40B4-BE49-F238E27FC236}">
              <a16:creationId xmlns:a16="http://schemas.microsoft.com/office/drawing/2014/main" xmlns="" id="{00000000-0008-0000-1100-000013020000}"/>
            </a:ext>
          </a:extLst>
        </xdr:cNvPr>
        <xdr:cNvSpPr txBox="1">
          <a:spLocks noChangeArrowheads="1"/>
        </xdr:cNvSpPr>
      </xdr:nvSpPr>
      <xdr:spPr bwMode="auto">
        <a:xfrm>
          <a:off x="6962775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532" name="Text Box 75">
          <a:extLst>
            <a:ext uri="{FF2B5EF4-FFF2-40B4-BE49-F238E27FC236}">
              <a16:creationId xmlns:a16="http://schemas.microsoft.com/office/drawing/2014/main" xmlns="" id="{00000000-0008-0000-1100-000014020000}"/>
            </a:ext>
          </a:extLst>
        </xdr:cNvPr>
        <xdr:cNvSpPr txBox="1">
          <a:spLocks noChangeArrowheads="1"/>
        </xdr:cNvSpPr>
      </xdr:nvSpPr>
      <xdr:spPr bwMode="auto">
        <a:xfrm>
          <a:off x="590550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533" name="Text Box 76">
          <a:extLst>
            <a:ext uri="{FF2B5EF4-FFF2-40B4-BE49-F238E27FC236}">
              <a16:creationId xmlns:a16="http://schemas.microsoft.com/office/drawing/2014/main" xmlns="" id="{00000000-0008-0000-1100-00001502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534" name="Text Box 77">
          <a:extLst>
            <a:ext uri="{FF2B5EF4-FFF2-40B4-BE49-F238E27FC236}">
              <a16:creationId xmlns:a16="http://schemas.microsoft.com/office/drawing/2014/main" xmlns="" id="{00000000-0008-0000-1100-00001602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535" name="Text Box 78">
          <a:extLst>
            <a:ext uri="{FF2B5EF4-FFF2-40B4-BE49-F238E27FC236}">
              <a16:creationId xmlns:a16="http://schemas.microsoft.com/office/drawing/2014/main" xmlns="" id="{00000000-0008-0000-1100-00001702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536" name="Text Box 15">
          <a:extLst>
            <a:ext uri="{FF2B5EF4-FFF2-40B4-BE49-F238E27FC236}">
              <a16:creationId xmlns:a16="http://schemas.microsoft.com/office/drawing/2014/main" xmlns="" id="{00000000-0008-0000-1100-00001802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537" name="Text Box 74">
          <a:extLst>
            <a:ext uri="{FF2B5EF4-FFF2-40B4-BE49-F238E27FC236}">
              <a16:creationId xmlns:a16="http://schemas.microsoft.com/office/drawing/2014/main" xmlns="" id="{00000000-0008-0000-1100-00001902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538" name="Text Box 75">
          <a:extLst>
            <a:ext uri="{FF2B5EF4-FFF2-40B4-BE49-F238E27FC236}">
              <a16:creationId xmlns:a16="http://schemas.microsoft.com/office/drawing/2014/main" xmlns="" id="{00000000-0008-0000-1100-00001A02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539" name="Text Box 76">
          <a:extLst>
            <a:ext uri="{FF2B5EF4-FFF2-40B4-BE49-F238E27FC236}">
              <a16:creationId xmlns:a16="http://schemas.microsoft.com/office/drawing/2014/main" xmlns="" id="{00000000-0008-0000-1100-00001B02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540" name="Text Box 77">
          <a:extLst>
            <a:ext uri="{FF2B5EF4-FFF2-40B4-BE49-F238E27FC236}">
              <a16:creationId xmlns:a16="http://schemas.microsoft.com/office/drawing/2014/main" xmlns="" id="{00000000-0008-0000-1100-00001C02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541" name="Text Box 78">
          <a:extLst>
            <a:ext uri="{FF2B5EF4-FFF2-40B4-BE49-F238E27FC236}">
              <a16:creationId xmlns:a16="http://schemas.microsoft.com/office/drawing/2014/main" xmlns="" id="{00000000-0008-0000-1100-00001D02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542" name="Text Box 15">
          <a:extLst>
            <a:ext uri="{FF2B5EF4-FFF2-40B4-BE49-F238E27FC236}">
              <a16:creationId xmlns:a16="http://schemas.microsoft.com/office/drawing/2014/main" xmlns="" id="{00000000-0008-0000-1100-00001E020000}"/>
            </a:ext>
          </a:extLst>
        </xdr:cNvPr>
        <xdr:cNvSpPr txBox="1">
          <a:spLocks noChangeArrowheads="1"/>
        </xdr:cNvSpPr>
      </xdr:nvSpPr>
      <xdr:spPr bwMode="auto">
        <a:xfrm>
          <a:off x="704850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543" name="Text Box 74">
          <a:extLst>
            <a:ext uri="{FF2B5EF4-FFF2-40B4-BE49-F238E27FC236}">
              <a16:creationId xmlns:a16="http://schemas.microsoft.com/office/drawing/2014/main" xmlns="" id="{00000000-0008-0000-1100-00001F020000}"/>
            </a:ext>
          </a:extLst>
        </xdr:cNvPr>
        <xdr:cNvSpPr txBox="1">
          <a:spLocks noChangeArrowheads="1"/>
        </xdr:cNvSpPr>
      </xdr:nvSpPr>
      <xdr:spPr bwMode="auto">
        <a:xfrm>
          <a:off x="6962775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544" name="Text Box 75">
          <a:extLst>
            <a:ext uri="{FF2B5EF4-FFF2-40B4-BE49-F238E27FC236}">
              <a16:creationId xmlns:a16="http://schemas.microsoft.com/office/drawing/2014/main" xmlns="" id="{00000000-0008-0000-1100-000020020000}"/>
            </a:ext>
          </a:extLst>
        </xdr:cNvPr>
        <xdr:cNvSpPr txBox="1">
          <a:spLocks noChangeArrowheads="1"/>
        </xdr:cNvSpPr>
      </xdr:nvSpPr>
      <xdr:spPr bwMode="auto">
        <a:xfrm>
          <a:off x="590550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545" name="Text Box 76">
          <a:extLst>
            <a:ext uri="{FF2B5EF4-FFF2-40B4-BE49-F238E27FC236}">
              <a16:creationId xmlns:a16="http://schemas.microsoft.com/office/drawing/2014/main" xmlns="" id="{00000000-0008-0000-1100-00002102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546" name="Text Box 77">
          <a:extLst>
            <a:ext uri="{FF2B5EF4-FFF2-40B4-BE49-F238E27FC236}">
              <a16:creationId xmlns:a16="http://schemas.microsoft.com/office/drawing/2014/main" xmlns="" id="{00000000-0008-0000-1100-00002202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547" name="Text Box 78">
          <a:extLst>
            <a:ext uri="{FF2B5EF4-FFF2-40B4-BE49-F238E27FC236}">
              <a16:creationId xmlns:a16="http://schemas.microsoft.com/office/drawing/2014/main" xmlns="" id="{00000000-0008-0000-1100-00002302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548" name="Text Box 15">
          <a:extLst>
            <a:ext uri="{FF2B5EF4-FFF2-40B4-BE49-F238E27FC236}">
              <a16:creationId xmlns:a16="http://schemas.microsoft.com/office/drawing/2014/main" xmlns="" id="{00000000-0008-0000-1100-00002402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549" name="Text Box 74">
          <a:extLst>
            <a:ext uri="{FF2B5EF4-FFF2-40B4-BE49-F238E27FC236}">
              <a16:creationId xmlns:a16="http://schemas.microsoft.com/office/drawing/2014/main" xmlns="" id="{00000000-0008-0000-1100-00002502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550" name="Text Box 75">
          <a:extLst>
            <a:ext uri="{FF2B5EF4-FFF2-40B4-BE49-F238E27FC236}">
              <a16:creationId xmlns:a16="http://schemas.microsoft.com/office/drawing/2014/main" xmlns="" id="{00000000-0008-0000-1100-00002602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551" name="Text Box 76">
          <a:extLst>
            <a:ext uri="{FF2B5EF4-FFF2-40B4-BE49-F238E27FC236}">
              <a16:creationId xmlns:a16="http://schemas.microsoft.com/office/drawing/2014/main" xmlns="" id="{00000000-0008-0000-1100-00002702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552" name="Text Box 77">
          <a:extLst>
            <a:ext uri="{FF2B5EF4-FFF2-40B4-BE49-F238E27FC236}">
              <a16:creationId xmlns:a16="http://schemas.microsoft.com/office/drawing/2014/main" xmlns="" id="{00000000-0008-0000-1100-00002802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553" name="Text Box 78">
          <a:extLst>
            <a:ext uri="{FF2B5EF4-FFF2-40B4-BE49-F238E27FC236}">
              <a16:creationId xmlns:a16="http://schemas.microsoft.com/office/drawing/2014/main" xmlns="" id="{00000000-0008-0000-1100-00002902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554" name="Text Box 15">
          <a:extLst>
            <a:ext uri="{FF2B5EF4-FFF2-40B4-BE49-F238E27FC236}">
              <a16:creationId xmlns:a16="http://schemas.microsoft.com/office/drawing/2014/main" xmlns="" id="{00000000-0008-0000-1100-00002A020000}"/>
            </a:ext>
          </a:extLst>
        </xdr:cNvPr>
        <xdr:cNvSpPr txBox="1">
          <a:spLocks noChangeArrowheads="1"/>
        </xdr:cNvSpPr>
      </xdr:nvSpPr>
      <xdr:spPr bwMode="auto">
        <a:xfrm>
          <a:off x="704850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555" name="Text Box 74">
          <a:extLst>
            <a:ext uri="{FF2B5EF4-FFF2-40B4-BE49-F238E27FC236}">
              <a16:creationId xmlns:a16="http://schemas.microsoft.com/office/drawing/2014/main" xmlns="" id="{00000000-0008-0000-1100-00002B020000}"/>
            </a:ext>
          </a:extLst>
        </xdr:cNvPr>
        <xdr:cNvSpPr txBox="1">
          <a:spLocks noChangeArrowheads="1"/>
        </xdr:cNvSpPr>
      </xdr:nvSpPr>
      <xdr:spPr bwMode="auto">
        <a:xfrm>
          <a:off x="6962775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556" name="Text Box 75">
          <a:extLst>
            <a:ext uri="{FF2B5EF4-FFF2-40B4-BE49-F238E27FC236}">
              <a16:creationId xmlns:a16="http://schemas.microsoft.com/office/drawing/2014/main" xmlns="" id="{00000000-0008-0000-1100-00002C020000}"/>
            </a:ext>
          </a:extLst>
        </xdr:cNvPr>
        <xdr:cNvSpPr txBox="1">
          <a:spLocks noChangeArrowheads="1"/>
        </xdr:cNvSpPr>
      </xdr:nvSpPr>
      <xdr:spPr bwMode="auto">
        <a:xfrm>
          <a:off x="590550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557" name="Text Box 76">
          <a:extLst>
            <a:ext uri="{FF2B5EF4-FFF2-40B4-BE49-F238E27FC236}">
              <a16:creationId xmlns:a16="http://schemas.microsoft.com/office/drawing/2014/main" xmlns="" id="{00000000-0008-0000-1100-00002D02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558" name="Text Box 77">
          <a:extLst>
            <a:ext uri="{FF2B5EF4-FFF2-40B4-BE49-F238E27FC236}">
              <a16:creationId xmlns:a16="http://schemas.microsoft.com/office/drawing/2014/main" xmlns="" id="{00000000-0008-0000-1100-00002E02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559" name="Text Box 78">
          <a:extLst>
            <a:ext uri="{FF2B5EF4-FFF2-40B4-BE49-F238E27FC236}">
              <a16:creationId xmlns:a16="http://schemas.microsoft.com/office/drawing/2014/main" xmlns="" id="{00000000-0008-0000-1100-00002F02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561" name="Text Box 15">
          <a:extLst>
            <a:ext uri="{FF2B5EF4-FFF2-40B4-BE49-F238E27FC236}">
              <a16:creationId xmlns:a16="http://schemas.microsoft.com/office/drawing/2014/main" xmlns="" id="{00000000-0008-0000-1100-000031020000}"/>
            </a:ext>
          </a:extLst>
        </xdr:cNvPr>
        <xdr:cNvSpPr txBox="1">
          <a:spLocks noChangeArrowheads="1"/>
        </xdr:cNvSpPr>
      </xdr:nvSpPr>
      <xdr:spPr bwMode="auto">
        <a:xfrm>
          <a:off x="704850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562" name="Text Box 74">
          <a:extLst>
            <a:ext uri="{FF2B5EF4-FFF2-40B4-BE49-F238E27FC236}">
              <a16:creationId xmlns:a16="http://schemas.microsoft.com/office/drawing/2014/main" xmlns="" id="{00000000-0008-0000-1100-000032020000}"/>
            </a:ext>
          </a:extLst>
        </xdr:cNvPr>
        <xdr:cNvSpPr txBox="1">
          <a:spLocks noChangeArrowheads="1"/>
        </xdr:cNvSpPr>
      </xdr:nvSpPr>
      <xdr:spPr bwMode="auto">
        <a:xfrm>
          <a:off x="6962775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563" name="Text Box 75">
          <a:extLst>
            <a:ext uri="{FF2B5EF4-FFF2-40B4-BE49-F238E27FC236}">
              <a16:creationId xmlns:a16="http://schemas.microsoft.com/office/drawing/2014/main" xmlns="" id="{00000000-0008-0000-1100-000033020000}"/>
            </a:ext>
          </a:extLst>
        </xdr:cNvPr>
        <xdr:cNvSpPr txBox="1">
          <a:spLocks noChangeArrowheads="1"/>
        </xdr:cNvSpPr>
      </xdr:nvSpPr>
      <xdr:spPr bwMode="auto">
        <a:xfrm>
          <a:off x="590550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564" name="Text Box 76">
          <a:extLst>
            <a:ext uri="{FF2B5EF4-FFF2-40B4-BE49-F238E27FC236}">
              <a16:creationId xmlns:a16="http://schemas.microsoft.com/office/drawing/2014/main" xmlns="" id="{00000000-0008-0000-1100-00003402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565" name="Text Box 77">
          <a:extLst>
            <a:ext uri="{FF2B5EF4-FFF2-40B4-BE49-F238E27FC236}">
              <a16:creationId xmlns:a16="http://schemas.microsoft.com/office/drawing/2014/main" xmlns="" id="{00000000-0008-0000-1100-00003502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566" name="Text Box 78">
          <a:extLst>
            <a:ext uri="{FF2B5EF4-FFF2-40B4-BE49-F238E27FC236}">
              <a16:creationId xmlns:a16="http://schemas.microsoft.com/office/drawing/2014/main" xmlns="" id="{00000000-0008-0000-1100-00003602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567" name="Text Box 15">
          <a:extLst>
            <a:ext uri="{FF2B5EF4-FFF2-40B4-BE49-F238E27FC236}">
              <a16:creationId xmlns:a16="http://schemas.microsoft.com/office/drawing/2014/main" xmlns="" id="{00000000-0008-0000-1100-00003702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568" name="Text Box 74">
          <a:extLst>
            <a:ext uri="{FF2B5EF4-FFF2-40B4-BE49-F238E27FC236}">
              <a16:creationId xmlns:a16="http://schemas.microsoft.com/office/drawing/2014/main" xmlns="" id="{00000000-0008-0000-1100-00003802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569" name="Text Box 75">
          <a:extLst>
            <a:ext uri="{FF2B5EF4-FFF2-40B4-BE49-F238E27FC236}">
              <a16:creationId xmlns:a16="http://schemas.microsoft.com/office/drawing/2014/main" xmlns="" id="{00000000-0008-0000-1100-00003902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570" name="Text Box 76">
          <a:extLst>
            <a:ext uri="{FF2B5EF4-FFF2-40B4-BE49-F238E27FC236}">
              <a16:creationId xmlns:a16="http://schemas.microsoft.com/office/drawing/2014/main" xmlns="" id="{00000000-0008-0000-1100-00003A02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571" name="Text Box 77">
          <a:extLst>
            <a:ext uri="{FF2B5EF4-FFF2-40B4-BE49-F238E27FC236}">
              <a16:creationId xmlns:a16="http://schemas.microsoft.com/office/drawing/2014/main" xmlns="" id="{00000000-0008-0000-1100-00003B02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572" name="Text Box 78">
          <a:extLst>
            <a:ext uri="{FF2B5EF4-FFF2-40B4-BE49-F238E27FC236}">
              <a16:creationId xmlns:a16="http://schemas.microsoft.com/office/drawing/2014/main" xmlns="" id="{00000000-0008-0000-1100-00003C02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573" name="Text Box 15">
          <a:extLst>
            <a:ext uri="{FF2B5EF4-FFF2-40B4-BE49-F238E27FC236}">
              <a16:creationId xmlns:a16="http://schemas.microsoft.com/office/drawing/2014/main" xmlns="" id="{00000000-0008-0000-1100-00003D020000}"/>
            </a:ext>
          </a:extLst>
        </xdr:cNvPr>
        <xdr:cNvSpPr txBox="1">
          <a:spLocks noChangeArrowheads="1"/>
        </xdr:cNvSpPr>
      </xdr:nvSpPr>
      <xdr:spPr bwMode="auto">
        <a:xfrm>
          <a:off x="704850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574" name="Text Box 74">
          <a:extLst>
            <a:ext uri="{FF2B5EF4-FFF2-40B4-BE49-F238E27FC236}">
              <a16:creationId xmlns:a16="http://schemas.microsoft.com/office/drawing/2014/main" xmlns="" id="{00000000-0008-0000-1100-00003E020000}"/>
            </a:ext>
          </a:extLst>
        </xdr:cNvPr>
        <xdr:cNvSpPr txBox="1">
          <a:spLocks noChangeArrowheads="1"/>
        </xdr:cNvSpPr>
      </xdr:nvSpPr>
      <xdr:spPr bwMode="auto">
        <a:xfrm>
          <a:off x="6962775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575" name="Text Box 75">
          <a:extLst>
            <a:ext uri="{FF2B5EF4-FFF2-40B4-BE49-F238E27FC236}">
              <a16:creationId xmlns:a16="http://schemas.microsoft.com/office/drawing/2014/main" xmlns="" id="{00000000-0008-0000-1100-00003F020000}"/>
            </a:ext>
          </a:extLst>
        </xdr:cNvPr>
        <xdr:cNvSpPr txBox="1">
          <a:spLocks noChangeArrowheads="1"/>
        </xdr:cNvSpPr>
      </xdr:nvSpPr>
      <xdr:spPr bwMode="auto">
        <a:xfrm>
          <a:off x="590550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576" name="Text Box 76">
          <a:extLst>
            <a:ext uri="{FF2B5EF4-FFF2-40B4-BE49-F238E27FC236}">
              <a16:creationId xmlns:a16="http://schemas.microsoft.com/office/drawing/2014/main" xmlns="" id="{00000000-0008-0000-1100-00004002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577" name="Text Box 77">
          <a:extLst>
            <a:ext uri="{FF2B5EF4-FFF2-40B4-BE49-F238E27FC236}">
              <a16:creationId xmlns:a16="http://schemas.microsoft.com/office/drawing/2014/main" xmlns="" id="{00000000-0008-0000-1100-00004102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578" name="Text Box 78">
          <a:extLst>
            <a:ext uri="{FF2B5EF4-FFF2-40B4-BE49-F238E27FC236}">
              <a16:creationId xmlns:a16="http://schemas.microsoft.com/office/drawing/2014/main" xmlns="" id="{00000000-0008-0000-1100-000042020000}"/>
            </a:ext>
          </a:extLst>
        </xdr:cNvPr>
        <xdr:cNvSpPr txBox="1">
          <a:spLocks noChangeArrowheads="1"/>
        </xdr:cNvSpPr>
      </xdr:nvSpPr>
      <xdr:spPr bwMode="auto">
        <a:xfrm>
          <a:off x="3867150" y="178212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579" name="Text Box 15">
          <a:extLst>
            <a:ext uri="{FF2B5EF4-FFF2-40B4-BE49-F238E27FC236}">
              <a16:creationId xmlns:a16="http://schemas.microsoft.com/office/drawing/2014/main" xmlns="" id="{00000000-0008-0000-1100-000043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580" name="Text Box 74">
          <a:extLst>
            <a:ext uri="{FF2B5EF4-FFF2-40B4-BE49-F238E27FC236}">
              <a16:creationId xmlns:a16="http://schemas.microsoft.com/office/drawing/2014/main" xmlns="" id="{00000000-0008-0000-1100-000044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581" name="Text Box 75">
          <a:extLst>
            <a:ext uri="{FF2B5EF4-FFF2-40B4-BE49-F238E27FC236}">
              <a16:creationId xmlns:a16="http://schemas.microsoft.com/office/drawing/2014/main" xmlns="" id="{00000000-0008-0000-1100-000045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599"/>
    <xdr:sp macro="" textlink="">
      <xdr:nvSpPr>
        <xdr:cNvPr id="582" name="Text Box 46">
          <a:extLst>
            <a:ext uri="{FF2B5EF4-FFF2-40B4-BE49-F238E27FC236}">
              <a16:creationId xmlns:a16="http://schemas.microsoft.com/office/drawing/2014/main" xmlns="" id="{00000000-0008-0000-1100-000046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28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599"/>
    <xdr:sp macro="" textlink="">
      <xdr:nvSpPr>
        <xdr:cNvPr id="583" name="Text Box 43">
          <a:extLst>
            <a:ext uri="{FF2B5EF4-FFF2-40B4-BE49-F238E27FC236}">
              <a16:creationId xmlns:a16="http://schemas.microsoft.com/office/drawing/2014/main" xmlns="" id="{00000000-0008-0000-1100-000047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28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584" name="Text Box 2">
          <a:extLst>
            <a:ext uri="{FF2B5EF4-FFF2-40B4-BE49-F238E27FC236}">
              <a16:creationId xmlns:a16="http://schemas.microsoft.com/office/drawing/2014/main" xmlns="" id="{00000000-0008-0000-1100-000048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585" name="Text Box 15">
          <a:extLst>
            <a:ext uri="{FF2B5EF4-FFF2-40B4-BE49-F238E27FC236}">
              <a16:creationId xmlns:a16="http://schemas.microsoft.com/office/drawing/2014/main" xmlns="" id="{00000000-0008-0000-1100-000049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586" name="Text Box 74">
          <a:extLst>
            <a:ext uri="{FF2B5EF4-FFF2-40B4-BE49-F238E27FC236}">
              <a16:creationId xmlns:a16="http://schemas.microsoft.com/office/drawing/2014/main" xmlns="" id="{00000000-0008-0000-1100-00004A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587" name="Text Box 75">
          <a:extLst>
            <a:ext uri="{FF2B5EF4-FFF2-40B4-BE49-F238E27FC236}">
              <a16:creationId xmlns:a16="http://schemas.microsoft.com/office/drawing/2014/main" xmlns="" id="{00000000-0008-0000-1100-00004B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588" name="Text Box 76">
          <a:extLst>
            <a:ext uri="{FF2B5EF4-FFF2-40B4-BE49-F238E27FC236}">
              <a16:creationId xmlns:a16="http://schemas.microsoft.com/office/drawing/2014/main" xmlns="" id="{00000000-0008-0000-1100-00004C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589" name="Text Box 77">
          <a:extLst>
            <a:ext uri="{FF2B5EF4-FFF2-40B4-BE49-F238E27FC236}">
              <a16:creationId xmlns:a16="http://schemas.microsoft.com/office/drawing/2014/main" xmlns="" id="{00000000-0008-0000-1100-00004D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590" name="Text Box 78">
          <a:extLst>
            <a:ext uri="{FF2B5EF4-FFF2-40B4-BE49-F238E27FC236}">
              <a16:creationId xmlns:a16="http://schemas.microsoft.com/office/drawing/2014/main" xmlns="" id="{00000000-0008-0000-1100-00004E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591" name="Text Box 79">
          <a:extLst>
            <a:ext uri="{FF2B5EF4-FFF2-40B4-BE49-F238E27FC236}">
              <a16:creationId xmlns:a16="http://schemas.microsoft.com/office/drawing/2014/main" xmlns="" id="{00000000-0008-0000-1100-00004F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592" name="Text Box 80">
          <a:extLst>
            <a:ext uri="{FF2B5EF4-FFF2-40B4-BE49-F238E27FC236}">
              <a16:creationId xmlns:a16="http://schemas.microsoft.com/office/drawing/2014/main" xmlns="" id="{00000000-0008-0000-1100-000050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593" name="Text Box 15">
          <a:extLst>
            <a:ext uri="{FF2B5EF4-FFF2-40B4-BE49-F238E27FC236}">
              <a16:creationId xmlns:a16="http://schemas.microsoft.com/office/drawing/2014/main" xmlns="" id="{00000000-0008-0000-1100-000051020000}"/>
            </a:ext>
          </a:extLst>
        </xdr:cNvPr>
        <xdr:cNvSpPr txBox="1">
          <a:spLocks noChangeArrowheads="1"/>
        </xdr:cNvSpPr>
      </xdr:nvSpPr>
      <xdr:spPr bwMode="auto">
        <a:xfrm>
          <a:off x="704850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594" name="Text Box 74">
          <a:extLst>
            <a:ext uri="{FF2B5EF4-FFF2-40B4-BE49-F238E27FC236}">
              <a16:creationId xmlns:a16="http://schemas.microsoft.com/office/drawing/2014/main" xmlns="" id="{00000000-0008-0000-1100-000052020000}"/>
            </a:ext>
          </a:extLst>
        </xdr:cNvPr>
        <xdr:cNvSpPr txBox="1">
          <a:spLocks noChangeArrowheads="1"/>
        </xdr:cNvSpPr>
      </xdr:nvSpPr>
      <xdr:spPr bwMode="auto">
        <a:xfrm>
          <a:off x="6962775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595" name="Text Box 75">
          <a:extLst>
            <a:ext uri="{FF2B5EF4-FFF2-40B4-BE49-F238E27FC236}">
              <a16:creationId xmlns:a16="http://schemas.microsoft.com/office/drawing/2014/main" xmlns="" id="{00000000-0008-0000-1100-000053020000}"/>
            </a:ext>
          </a:extLst>
        </xdr:cNvPr>
        <xdr:cNvSpPr txBox="1">
          <a:spLocks noChangeArrowheads="1"/>
        </xdr:cNvSpPr>
      </xdr:nvSpPr>
      <xdr:spPr bwMode="auto">
        <a:xfrm>
          <a:off x="590550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596" name="Text Box 76">
          <a:extLst>
            <a:ext uri="{FF2B5EF4-FFF2-40B4-BE49-F238E27FC236}">
              <a16:creationId xmlns:a16="http://schemas.microsoft.com/office/drawing/2014/main" xmlns="" id="{00000000-0008-0000-1100-000054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597" name="Text Box 77">
          <a:extLst>
            <a:ext uri="{FF2B5EF4-FFF2-40B4-BE49-F238E27FC236}">
              <a16:creationId xmlns:a16="http://schemas.microsoft.com/office/drawing/2014/main" xmlns="" id="{00000000-0008-0000-1100-000055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598" name="Text Box 78">
          <a:extLst>
            <a:ext uri="{FF2B5EF4-FFF2-40B4-BE49-F238E27FC236}">
              <a16:creationId xmlns:a16="http://schemas.microsoft.com/office/drawing/2014/main" xmlns="" id="{00000000-0008-0000-1100-000056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599" name="Text Box 15">
          <a:extLst>
            <a:ext uri="{FF2B5EF4-FFF2-40B4-BE49-F238E27FC236}">
              <a16:creationId xmlns:a16="http://schemas.microsoft.com/office/drawing/2014/main" xmlns="" id="{00000000-0008-0000-1100-000057020000}"/>
            </a:ext>
          </a:extLst>
        </xdr:cNvPr>
        <xdr:cNvSpPr txBox="1">
          <a:spLocks noChangeArrowheads="1"/>
        </xdr:cNvSpPr>
      </xdr:nvSpPr>
      <xdr:spPr bwMode="auto">
        <a:xfrm>
          <a:off x="704850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600" name="Text Box 74">
          <a:extLst>
            <a:ext uri="{FF2B5EF4-FFF2-40B4-BE49-F238E27FC236}">
              <a16:creationId xmlns:a16="http://schemas.microsoft.com/office/drawing/2014/main" xmlns="" id="{00000000-0008-0000-1100-000058020000}"/>
            </a:ext>
          </a:extLst>
        </xdr:cNvPr>
        <xdr:cNvSpPr txBox="1">
          <a:spLocks noChangeArrowheads="1"/>
        </xdr:cNvSpPr>
      </xdr:nvSpPr>
      <xdr:spPr bwMode="auto">
        <a:xfrm>
          <a:off x="6962775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601" name="Text Box 75">
          <a:extLst>
            <a:ext uri="{FF2B5EF4-FFF2-40B4-BE49-F238E27FC236}">
              <a16:creationId xmlns:a16="http://schemas.microsoft.com/office/drawing/2014/main" xmlns="" id="{00000000-0008-0000-1100-000059020000}"/>
            </a:ext>
          </a:extLst>
        </xdr:cNvPr>
        <xdr:cNvSpPr txBox="1">
          <a:spLocks noChangeArrowheads="1"/>
        </xdr:cNvSpPr>
      </xdr:nvSpPr>
      <xdr:spPr bwMode="auto">
        <a:xfrm>
          <a:off x="590550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602" name="Text Box 76">
          <a:extLst>
            <a:ext uri="{FF2B5EF4-FFF2-40B4-BE49-F238E27FC236}">
              <a16:creationId xmlns:a16="http://schemas.microsoft.com/office/drawing/2014/main" xmlns="" id="{00000000-0008-0000-1100-00005A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603" name="Text Box 77">
          <a:extLst>
            <a:ext uri="{FF2B5EF4-FFF2-40B4-BE49-F238E27FC236}">
              <a16:creationId xmlns:a16="http://schemas.microsoft.com/office/drawing/2014/main" xmlns="" id="{00000000-0008-0000-1100-00005B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604" name="Text Box 78">
          <a:extLst>
            <a:ext uri="{FF2B5EF4-FFF2-40B4-BE49-F238E27FC236}">
              <a16:creationId xmlns:a16="http://schemas.microsoft.com/office/drawing/2014/main" xmlns="" id="{00000000-0008-0000-1100-00005C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605" name="Text Box 15">
          <a:extLst>
            <a:ext uri="{FF2B5EF4-FFF2-40B4-BE49-F238E27FC236}">
              <a16:creationId xmlns:a16="http://schemas.microsoft.com/office/drawing/2014/main" xmlns="" id="{00000000-0008-0000-1100-00005D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606" name="Text Box 74">
          <a:extLst>
            <a:ext uri="{FF2B5EF4-FFF2-40B4-BE49-F238E27FC236}">
              <a16:creationId xmlns:a16="http://schemas.microsoft.com/office/drawing/2014/main" xmlns="" id="{00000000-0008-0000-1100-00005E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607" name="Text Box 75">
          <a:extLst>
            <a:ext uri="{FF2B5EF4-FFF2-40B4-BE49-F238E27FC236}">
              <a16:creationId xmlns:a16="http://schemas.microsoft.com/office/drawing/2014/main" xmlns="" id="{00000000-0008-0000-1100-00005F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608" name="Text Box 76">
          <a:extLst>
            <a:ext uri="{FF2B5EF4-FFF2-40B4-BE49-F238E27FC236}">
              <a16:creationId xmlns:a16="http://schemas.microsoft.com/office/drawing/2014/main" xmlns="" id="{00000000-0008-0000-1100-000060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609" name="Text Box 77">
          <a:extLst>
            <a:ext uri="{FF2B5EF4-FFF2-40B4-BE49-F238E27FC236}">
              <a16:creationId xmlns:a16="http://schemas.microsoft.com/office/drawing/2014/main" xmlns="" id="{00000000-0008-0000-1100-000061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610" name="Text Box 78">
          <a:extLst>
            <a:ext uri="{FF2B5EF4-FFF2-40B4-BE49-F238E27FC236}">
              <a16:creationId xmlns:a16="http://schemas.microsoft.com/office/drawing/2014/main" xmlns="" id="{00000000-0008-0000-1100-000062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611" name="Text Box 15">
          <a:extLst>
            <a:ext uri="{FF2B5EF4-FFF2-40B4-BE49-F238E27FC236}">
              <a16:creationId xmlns:a16="http://schemas.microsoft.com/office/drawing/2014/main" xmlns="" id="{00000000-0008-0000-1100-000063020000}"/>
            </a:ext>
          </a:extLst>
        </xdr:cNvPr>
        <xdr:cNvSpPr txBox="1">
          <a:spLocks noChangeArrowheads="1"/>
        </xdr:cNvSpPr>
      </xdr:nvSpPr>
      <xdr:spPr bwMode="auto">
        <a:xfrm>
          <a:off x="704850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612" name="Text Box 74">
          <a:extLst>
            <a:ext uri="{FF2B5EF4-FFF2-40B4-BE49-F238E27FC236}">
              <a16:creationId xmlns:a16="http://schemas.microsoft.com/office/drawing/2014/main" xmlns="" id="{00000000-0008-0000-1100-000064020000}"/>
            </a:ext>
          </a:extLst>
        </xdr:cNvPr>
        <xdr:cNvSpPr txBox="1">
          <a:spLocks noChangeArrowheads="1"/>
        </xdr:cNvSpPr>
      </xdr:nvSpPr>
      <xdr:spPr bwMode="auto">
        <a:xfrm>
          <a:off x="6962775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613" name="Text Box 75">
          <a:extLst>
            <a:ext uri="{FF2B5EF4-FFF2-40B4-BE49-F238E27FC236}">
              <a16:creationId xmlns:a16="http://schemas.microsoft.com/office/drawing/2014/main" xmlns="" id="{00000000-0008-0000-1100-000065020000}"/>
            </a:ext>
          </a:extLst>
        </xdr:cNvPr>
        <xdr:cNvSpPr txBox="1">
          <a:spLocks noChangeArrowheads="1"/>
        </xdr:cNvSpPr>
      </xdr:nvSpPr>
      <xdr:spPr bwMode="auto">
        <a:xfrm>
          <a:off x="590550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614" name="Text Box 76">
          <a:extLst>
            <a:ext uri="{FF2B5EF4-FFF2-40B4-BE49-F238E27FC236}">
              <a16:creationId xmlns:a16="http://schemas.microsoft.com/office/drawing/2014/main" xmlns="" id="{00000000-0008-0000-1100-000066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615" name="Text Box 77">
          <a:extLst>
            <a:ext uri="{FF2B5EF4-FFF2-40B4-BE49-F238E27FC236}">
              <a16:creationId xmlns:a16="http://schemas.microsoft.com/office/drawing/2014/main" xmlns="" id="{00000000-0008-0000-1100-000067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616" name="Text Box 78">
          <a:extLst>
            <a:ext uri="{FF2B5EF4-FFF2-40B4-BE49-F238E27FC236}">
              <a16:creationId xmlns:a16="http://schemas.microsoft.com/office/drawing/2014/main" xmlns="" id="{00000000-0008-0000-1100-000068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617" name="Text Box 15">
          <a:extLst>
            <a:ext uri="{FF2B5EF4-FFF2-40B4-BE49-F238E27FC236}">
              <a16:creationId xmlns:a16="http://schemas.microsoft.com/office/drawing/2014/main" xmlns="" id="{00000000-0008-0000-1100-000069020000}"/>
            </a:ext>
          </a:extLst>
        </xdr:cNvPr>
        <xdr:cNvSpPr txBox="1">
          <a:spLocks noChangeArrowheads="1"/>
        </xdr:cNvSpPr>
      </xdr:nvSpPr>
      <xdr:spPr bwMode="auto">
        <a:xfrm>
          <a:off x="704850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618" name="Text Box 74">
          <a:extLst>
            <a:ext uri="{FF2B5EF4-FFF2-40B4-BE49-F238E27FC236}">
              <a16:creationId xmlns:a16="http://schemas.microsoft.com/office/drawing/2014/main" xmlns="" id="{00000000-0008-0000-1100-00006A020000}"/>
            </a:ext>
          </a:extLst>
        </xdr:cNvPr>
        <xdr:cNvSpPr txBox="1">
          <a:spLocks noChangeArrowheads="1"/>
        </xdr:cNvSpPr>
      </xdr:nvSpPr>
      <xdr:spPr bwMode="auto">
        <a:xfrm>
          <a:off x="6962775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619" name="Text Box 75">
          <a:extLst>
            <a:ext uri="{FF2B5EF4-FFF2-40B4-BE49-F238E27FC236}">
              <a16:creationId xmlns:a16="http://schemas.microsoft.com/office/drawing/2014/main" xmlns="" id="{00000000-0008-0000-1100-00006B020000}"/>
            </a:ext>
          </a:extLst>
        </xdr:cNvPr>
        <xdr:cNvSpPr txBox="1">
          <a:spLocks noChangeArrowheads="1"/>
        </xdr:cNvSpPr>
      </xdr:nvSpPr>
      <xdr:spPr bwMode="auto">
        <a:xfrm>
          <a:off x="590550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620" name="Text Box 76">
          <a:extLst>
            <a:ext uri="{FF2B5EF4-FFF2-40B4-BE49-F238E27FC236}">
              <a16:creationId xmlns:a16="http://schemas.microsoft.com/office/drawing/2014/main" xmlns="" id="{00000000-0008-0000-1100-00006C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621" name="Text Box 77">
          <a:extLst>
            <a:ext uri="{FF2B5EF4-FFF2-40B4-BE49-F238E27FC236}">
              <a16:creationId xmlns:a16="http://schemas.microsoft.com/office/drawing/2014/main" xmlns="" id="{00000000-0008-0000-1100-00006D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622" name="Text Box 78">
          <a:extLst>
            <a:ext uri="{FF2B5EF4-FFF2-40B4-BE49-F238E27FC236}">
              <a16:creationId xmlns:a16="http://schemas.microsoft.com/office/drawing/2014/main" xmlns="" id="{00000000-0008-0000-1100-00006E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623" name="Text Box 15">
          <a:extLst>
            <a:ext uri="{FF2B5EF4-FFF2-40B4-BE49-F238E27FC236}">
              <a16:creationId xmlns:a16="http://schemas.microsoft.com/office/drawing/2014/main" xmlns="" id="{00000000-0008-0000-1100-00006F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624" name="Text Box 74">
          <a:extLst>
            <a:ext uri="{FF2B5EF4-FFF2-40B4-BE49-F238E27FC236}">
              <a16:creationId xmlns:a16="http://schemas.microsoft.com/office/drawing/2014/main" xmlns="" id="{00000000-0008-0000-1100-000070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625" name="Text Box 75">
          <a:extLst>
            <a:ext uri="{FF2B5EF4-FFF2-40B4-BE49-F238E27FC236}">
              <a16:creationId xmlns:a16="http://schemas.microsoft.com/office/drawing/2014/main" xmlns="" id="{00000000-0008-0000-1100-000071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626" name="Text Box 76">
          <a:extLst>
            <a:ext uri="{FF2B5EF4-FFF2-40B4-BE49-F238E27FC236}">
              <a16:creationId xmlns:a16="http://schemas.microsoft.com/office/drawing/2014/main" xmlns="" id="{00000000-0008-0000-1100-000072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627" name="Text Box 77">
          <a:extLst>
            <a:ext uri="{FF2B5EF4-FFF2-40B4-BE49-F238E27FC236}">
              <a16:creationId xmlns:a16="http://schemas.microsoft.com/office/drawing/2014/main" xmlns="" id="{00000000-0008-0000-1100-000073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628" name="Text Box 78">
          <a:extLst>
            <a:ext uri="{FF2B5EF4-FFF2-40B4-BE49-F238E27FC236}">
              <a16:creationId xmlns:a16="http://schemas.microsoft.com/office/drawing/2014/main" xmlns="" id="{00000000-0008-0000-1100-000074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629" name="Text Box 15">
          <a:extLst>
            <a:ext uri="{FF2B5EF4-FFF2-40B4-BE49-F238E27FC236}">
              <a16:creationId xmlns:a16="http://schemas.microsoft.com/office/drawing/2014/main" xmlns="" id="{00000000-0008-0000-1100-000075020000}"/>
            </a:ext>
          </a:extLst>
        </xdr:cNvPr>
        <xdr:cNvSpPr txBox="1">
          <a:spLocks noChangeArrowheads="1"/>
        </xdr:cNvSpPr>
      </xdr:nvSpPr>
      <xdr:spPr bwMode="auto">
        <a:xfrm>
          <a:off x="704850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630" name="Text Box 74">
          <a:extLst>
            <a:ext uri="{FF2B5EF4-FFF2-40B4-BE49-F238E27FC236}">
              <a16:creationId xmlns:a16="http://schemas.microsoft.com/office/drawing/2014/main" xmlns="" id="{00000000-0008-0000-1100-000076020000}"/>
            </a:ext>
          </a:extLst>
        </xdr:cNvPr>
        <xdr:cNvSpPr txBox="1">
          <a:spLocks noChangeArrowheads="1"/>
        </xdr:cNvSpPr>
      </xdr:nvSpPr>
      <xdr:spPr bwMode="auto">
        <a:xfrm>
          <a:off x="6962775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631" name="Text Box 75">
          <a:extLst>
            <a:ext uri="{FF2B5EF4-FFF2-40B4-BE49-F238E27FC236}">
              <a16:creationId xmlns:a16="http://schemas.microsoft.com/office/drawing/2014/main" xmlns="" id="{00000000-0008-0000-1100-000077020000}"/>
            </a:ext>
          </a:extLst>
        </xdr:cNvPr>
        <xdr:cNvSpPr txBox="1">
          <a:spLocks noChangeArrowheads="1"/>
        </xdr:cNvSpPr>
      </xdr:nvSpPr>
      <xdr:spPr bwMode="auto">
        <a:xfrm>
          <a:off x="590550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632" name="Text Box 76">
          <a:extLst>
            <a:ext uri="{FF2B5EF4-FFF2-40B4-BE49-F238E27FC236}">
              <a16:creationId xmlns:a16="http://schemas.microsoft.com/office/drawing/2014/main" xmlns="" id="{00000000-0008-0000-1100-000078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633" name="Text Box 77">
          <a:extLst>
            <a:ext uri="{FF2B5EF4-FFF2-40B4-BE49-F238E27FC236}">
              <a16:creationId xmlns:a16="http://schemas.microsoft.com/office/drawing/2014/main" xmlns="" id="{00000000-0008-0000-1100-000079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634" name="Text Box 78">
          <a:extLst>
            <a:ext uri="{FF2B5EF4-FFF2-40B4-BE49-F238E27FC236}">
              <a16:creationId xmlns:a16="http://schemas.microsoft.com/office/drawing/2014/main" xmlns="" id="{00000000-0008-0000-1100-00007A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635" name="Text Box 15">
          <a:extLst>
            <a:ext uri="{FF2B5EF4-FFF2-40B4-BE49-F238E27FC236}">
              <a16:creationId xmlns:a16="http://schemas.microsoft.com/office/drawing/2014/main" xmlns="" id="{00000000-0008-0000-1100-00007B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636" name="Text Box 74">
          <a:extLst>
            <a:ext uri="{FF2B5EF4-FFF2-40B4-BE49-F238E27FC236}">
              <a16:creationId xmlns:a16="http://schemas.microsoft.com/office/drawing/2014/main" xmlns="" id="{00000000-0008-0000-1100-00007C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637" name="Text Box 75">
          <a:extLst>
            <a:ext uri="{FF2B5EF4-FFF2-40B4-BE49-F238E27FC236}">
              <a16:creationId xmlns:a16="http://schemas.microsoft.com/office/drawing/2014/main" xmlns="" id="{00000000-0008-0000-1100-00007D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638" name="Text Box 76">
          <a:extLst>
            <a:ext uri="{FF2B5EF4-FFF2-40B4-BE49-F238E27FC236}">
              <a16:creationId xmlns:a16="http://schemas.microsoft.com/office/drawing/2014/main" xmlns="" id="{00000000-0008-0000-1100-00007E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639" name="Text Box 77">
          <a:extLst>
            <a:ext uri="{FF2B5EF4-FFF2-40B4-BE49-F238E27FC236}">
              <a16:creationId xmlns:a16="http://schemas.microsoft.com/office/drawing/2014/main" xmlns="" id="{00000000-0008-0000-1100-00007F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640" name="Text Box 78">
          <a:extLst>
            <a:ext uri="{FF2B5EF4-FFF2-40B4-BE49-F238E27FC236}">
              <a16:creationId xmlns:a16="http://schemas.microsoft.com/office/drawing/2014/main" xmlns="" id="{00000000-0008-0000-1100-000080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641" name="Text Box 15">
          <a:extLst>
            <a:ext uri="{FF2B5EF4-FFF2-40B4-BE49-F238E27FC236}">
              <a16:creationId xmlns:a16="http://schemas.microsoft.com/office/drawing/2014/main" xmlns="" id="{00000000-0008-0000-1100-000081020000}"/>
            </a:ext>
          </a:extLst>
        </xdr:cNvPr>
        <xdr:cNvSpPr txBox="1">
          <a:spLocks noChangeArrowheads="1"/>
        </xdr:cNvSpPr>
      </xdr:nvSpPr>
      <xdr:spPr bwMode="auto">
        <a:xfrm>
          <a:off x="704850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642" name="Text Box 74">
          <a:extLst>
            <a:ext uri="{FF2B5EF4-FFF2-40B4-BE49-F238E27FC236}">
              <a16:creationId xmlns:a16="http://schemas.microsoft.com/office/drawing/2014/main" xmlns="" id="{00000000-0008-0000-1100-000082020000}"/>
            </a:ext>
          </a:extLst>
        </xdr:cNvPr>
        <xdr:cNvSpPr txBox="1">
          <a:spLocks noChangeArrowheads="1"/>
        </xdr:cNvSpPr>
      </xdr:nvSpPr>
      <xdr:spPr bwMode="auto">
        <a:xfrm>
          <a:off x="6962775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643" name="Text Box 75">
          <a:extLst>
            <a:ext uri="{FF2B5EF4-FFF2-40B4-BE49-F238E27FC236}">
              <a16:creationId xmlns:a16="http://schemas.microsoft.com/office/drawing/2014/main" xmlns="" id="{00000000-0008-0000-1100-000083020000}"/>
            </a:ext>
          </a:extLst>
        </xdr:cNvPr>
        <xdr:cNvSpPr txBox="1">
          <a:spLocks noChangeArrowheads="1"/>
        </xdr:cNvSpPr>
      </xdr:nvSpPr>
      <xdr:spPr bwMode="auto">
        <a:xfrm>
          <a:off x="590550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644" name="Text Box 76">
          <a:extLst>
            <a:ext uri="{FF2B5EF4-FFF2-40B4-BE49-F238E27FC236}">
              <a16:creationId xmlns:a16="http://schemas.microsoft.com/office/drawing/2014/main" xmlns="" id="{00000000-0008-0000-1100-000084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645" name="Text Box 77">
          <a:extLst>
            <a:ext uri="{FF2B5EF4-FFF2-40B4-BE49-F238E27FC236}">
              <a16:creationId xmlns:a16="http://schemas.microsoft.com/office/drawing/2014/main" xmlns="" id="{00000000-0008-0000-1100-000085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646" name="Text Box 78">
          <a:extLst>
            <a:ext uri="{FF2B5EF4-FFF2-40B4-BE49-F238E27FC236}">
              <a16:creationId xmlns:a16="http://schemas.microsoft.com/office/drawing/2014/main" xmlns="" id="{00000000-0008-0000-1100-000086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647" name="Text Box 15">
          <a:extLst>
            <a:ext uri="{FF2B5EF4-FFF2-40B4-BE49-F238E27FC236}">
              <a16:creationId xmlns:a16="http://schemas.microsoft.com/office/drawing/2014/main" xmlns="" id="{00000000-0008-0000-1100-000087020000}"/>
            </a:ext>
          </a:extLst>
        </xdr:cNvPr>
        <xdr:cNvSpPr txBox="1">
          <a:spLocks noChangeArrowheads="1"/>
        </xdr:cNvSpPr>
      </xdr:nvSpPr>
      <xdr:spPr bwMode="auto">
        <a:xfrm>
          <a:off x="704850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648" name="Text Box 74">
          <a:extLst>
            <a:ext uri="{FF2B5EF4-FFF2-40B4-BE49-F238E27FC236}">
              <a16:creationId xmlns:a16="http://schemas.microsoft.com/office/drawing/2014/main" xmlns="" id="{00000000-0008-0000-1100-000088020000}"/>
            </a:ext>
          </a:extLst>
        </xdr:cNvPr>
        <xdr:cNvSpPr txBox="1">
          <a:spLocks noChangeArrowheads="1"/>
        </xdr:cNvSpPr>
      </xdr:nvSpPr>
      <xdr:spPr bwMode="auto">
        <a:xfrm>
          <a:off x="6962775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649" name="Text Box 75">
          <a:extLst>
            <a:ext uri="{FF2B5EF4-FFF2-40B4-BE49-F238E27FC236}">
              <a16:creationId xmlns:a16="http://schemas.microsoft.com/office/drawing/2014/main" xmlns="" id="{00000000-0008-0000-1100-000089020000}"/>
            </a:ext>
          </a:extLst>
        </xdr:cNvPr>
        <xdr:cNvSpPr txBox="1">
          <a:spLocks noChangeArrowheads="1"/>
        </xdr:cNvSpPr>
      </xdr:nvSpPr>
      <xdr:spPr bwMode="auto">
        <a:xfrm>
          <a:off x="590550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650" name="Text Box 76">
          <a:extLst>
            <a:ext uri="{FF2B5EF4-FFF2-40B4-BE49-F238E27FC236}">
              <a16:creationId xmlns:a16="http://schemas.microsoft.com/office/drawing/2014/main" xmlns="" id="{00000000-0008-0000-1100-00008A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651" name="Text Box 77">
          <a:extLst>
            <a:ext uri="{FF2B5EF4-FFF2-40B4-BE49-F238E27FC236}">
              <a16:creationId xmlns:a16="http://schemas.microsoft.com/office/drawing/2014/main" xmlns="" id="{00000000-0008-0000-1100-00008B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652" name="Text Box 78">
          <a:extLst>
            <a:ext uri="{FF2B5EF4-FFF2-40B4-BE49-F238E27FC236}">
              <a16:creationId xmlns:a16="http://schemas.microsoft.com/office/drawing/2014/main" xmlns="" id="{00000000-0008-0000-1100-00008C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653" name="Text Box 15">
          <a:extLst>
            <a:ext uri="{FF2B5EF4-FFF2-40B4-BE49-F238E27FC236}">
              <a16:creationId xmlns:a16="http://schemas.microsoft.com/office/drawing/2014/main" xmlns="" id="{00000000-0008-0000-1100-00008D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654" name="Text Box 74">
          <a:extLst>
            <a:ext uri="{FF2B5EF4-FFF2-40B4-BE49-F238E27FC236}">
              <a16:creationId xmlns:a16="http://schemas.microsoft.com/office/drawing/2014/main" xmlns="" id="{00000000-0008-0000-1100-00008E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655" name="Text Box 75">
          <a:extLst>
            <a:ext uri="{FF2B5EF4-FFF2-40B4-BE49-F238E27FC236}">
              <a16:creationId xmlns:a16="http://schemas.microsoft.com/office/drawing/2014/main" xmlns="" id="{00000000-0008-0000-1100-00008F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656" name="Text Box 76">
          <a:extLst>
            <a:ext uri="{FF2B5EF4-FFF2-40B4-BE49-F238E27FC236}">
              <a16:creationId xmlns:a16="http://schemas.microsoft.com/office/drawing/2014/main" xmlns="" id="{00000000-0008-0000-1100-000090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657" name="Text Box 77">
          <a:extLst>
            <a:ext uri="{FF2B5EF4-FFF2-40B4-BE49-F238E27FC236}">
              <a16:creationId xmlns:a16="http://schemas.microsoft.com/office/drawing/2014/main" xmlns="" id="{00000000-0008-0000-1100-000091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658" name="Text Box 78">
          <a:extLst>
            <a:ext uri="{FF2B5EF4-FFF2-40B4-BE49-F238E27FC236}">
              <a16:creationId xmlns:a16="http://schemas.microsoft.com/office/drawing/2014/main" xmlns="" id="{00000000-0008-0000-1100-000092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659" name="Text Box 15">
          <a:extLst>
            <a:ext uri="{FF2B5EF4-FFF2-40B4-BE49-F238E27FC236}">
              <a16:creationId xmlns:a16="http://schemas.microsoft.com/office/drawing/2014/main" xmlns="" id="{00000000-0008-0000-1100-000093020000}"/>
            </a:ext>
          </a:extLst>
        </xdr:cNvPr>
        <xdr:cNvSpPr txBox="1">
          <a:spLocks noChangeArrowheads="1"/>
        </xdr:cNvSpPr>
      </xdr:nvSpPr>
      <xdr:spPr bwMode="auto">
        <a:xfrm>
          <a:off x="704850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660" name="Text Box 74">
          <a:extLst>
            <a:ext uri="{FF2B5EF4-FFF2-40B4-BE49-F238E27FC236}">
              <a16:creationId xmlns:a16="http://schemas.microsoft.com/office/drawing/2014/main" xmlns="" id="{00000000-0008-0000-1100-000094020000}"/>
            </a:ext>
          </a:extLst>
        </xdr:cNvPr>
        <xdr:cNvSpPr txBox="1">
          <a:spLocks noChangeArrowheads="1"/>
        </xdr:cNvSpPr>
      </xdr:nvSpPr>
      <xdr:spPr bwMode="auto">
        <a:xfrm>
          <a:off x="6962775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661" name="Text Box 75">
          <a:extLst>
            <a:ext uri="{FF2B5EF4-FFF2-40B4-BE49-F238E27FC236}">
              <a16:creationId xmlns:a16="http://schemas.microsoft.com/office/drawing/2014/main" xmlns="" id="{00000000-0008-0000-1100-000095020000}"/>
            </a:ext>
          </a:extLst>
        </xdr:cNvPr>
        <xdr:cNvSpPr txBox="1">
          <a:spLocks noChangeArrowheads="1"/>
        </xdr:cNvSpPr>
      </xdr:nvSpPr>
      <xdr:spPr bwMode="auto">
        <a:xfrm>
          <a:off x="590550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662" name="Text Box 76">
          <a:extLst>
            <a:ext uri="{FF2B5EF4-FFF2-40B4-BE49-F238E27FC236}">
              <a16:creationId xmlns:a16="http://schemas.microsoft.com/office/drawing/2014/main" xmlns="" id="{00000000-0008-0000-1100-000096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663" name="Text Box 77">
          <a:extLst>
            <a:ext uri="{FF2B5EF4-FFF2-40B4-BE49-F238E27FC236}">
              <a16:creationId xmlns:a16="http://schemas.microsoft.com/office/drawing/2014/main" xmlns="" id="{00000000-0008-0000-1100-000097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664" name="Text Box 78">
          <a:extLst>
            <a:ext uri="{FF2B5EF4-FFF2-40B4-BE49-F238E27FC236}">
              <a16:creationId xmlns:a16="http://schemas.microsoft.com/office/drawing/2014/main" xmlns="" id="{00000000-0008-0000-1100-000098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665" name="Text Box 15">
          <a:extLst>
            <a:ext uri="{FF2B5EF4-FFF2-40B4-BE49-F238E27FC236}">
              <a16:creationId xmlns:a16="http://schemas.microsoft.com/office/drawing/2014/main" xmlns="" id="{00000000-0008-0000-1100-000099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666" name="Text Box 74">
          <a:extLst>
            <a:ext uri="{FF2B5EF4-FFF2-40B4-BE49-F238E27FC236}">
              <a16:creationId xmlns:a16="http://schemas.microsoft.com/office/drawing/2014/main" xmlns="" id="{00000000-0008-0000-1100-00009A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667" name="Text Box 75">
          <a:extLst>
            <a:ext uri="{FF2B5EF4-FFF2-40B4-BE49-F238E27FC236}">
              <a16:creationId xmlns:a16="http://schemas.microsoft.com/office/drawing/2014/main" xmlns="" id="{00000000-0008-0000-1100-00009B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668" name="Text Box 76">
          <a:extLst>
            <a:ext uri="{FF2B5EF4-FFF2-40B4-BE49-F238E27FC236}">
              <a16:creationId xmlns:a16="http://schemas.microsoft.com/office/drawing/2014/main" xmlns="" id="{00000000-0008-0000-1100-00009C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669" name="Text Box 77">
          <a:extLst>
            <a:ext uri="{FF2B5EF4-FFF2-40B4-BE49-F238E27FC236}">
              <a16:creationId xmlns:a16="http://schemas.microsoft.com/office/drawing/2014/main" xmlns="" id="{00000000-0008-0000-1100-00009D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670" name="Text Box 78">
          <a:extLst>
            <a:ext uri="{FF2B5EF4-FFF2-40B4-BE49-F238E27FC236}">
              <a16:creationId xmlns:a16="http://schemas.microsoft.com/office/drawing/2014/main" xmlns="" id="{00000000-0008-0000-1100-00009E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671" name="Text Box 15">
          <a:extLst>
            <a:ext uri="{FF2B5EF4-FFF2-40B4-BE49-F238E27FC236}">
              <a16:creationId xmlns:a16="http://schemas.microsoft.com/office/drawing/2014/main" xmlns="" id="{00000000-0008-0000-1100-00009F020000}"/>
            </a:ext>
          </a:extLst>
        </xdr:cNvPr>
        <xdr:cNvSpPr txBox="1">
          <a:spLocks noChangeArrowheads="1"/>
        </xdr:cNvSpPr>
      </xdr:nvSpPr>
      <xdr:spPr bwMode="auto">
        <a:xfrm>
          <a:off x="704850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672" name="Text Box 74">
          <a:extLst>
            <a:ext uri="{FF2B5EF4-FFF2-40B4-BE49-F238E27FC236}">
              <a16:creationId xmlns:a16="http://schemas.microsoft.com/office/drawing/2014/main" xmlns="" id="{00000000-0008-0000-1100-0000A0020000}"/>
            </a:ext>
          </a:extLst>
        </xdr:cNvPr>
        <xdr:cNvSpPr txBox="1">
          <a:spLocks noChangeArrowheads="1"/>
        </xdr:cNvSpPr>
      </xdr:nvSpPr>
      <xdr:spPr bwMode="auto">
        <a:xfrm>
          <a:off x="6962775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673" name="Text Box 75">
          <a:extLst>
            <a:ext uri="{FF2B5EF4-FFF2-40B4-BE49-F238E27FC236}">
              <a16:creationId xmlns:a16="http://schemas.microsoft.com/office/drawing/2014/main" xmlns="" id="{00000000-0008-0000-1100-0000A1020000}"/>
            </a:ext>
          </a:extLst>
        </xdr:cNvPr>
        <xdr:cNvSpPr txBox="1">
          <a:spLocks noChangeArrowheads="1"/>
        </xdr:cNvSpPr>
      </xdr:nvSpPr>
      <xdr:spPr bwMode="auto">
        <a:xfrm>
          <a:off x="590550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674" name="Text Box 76">
          <a:extLst>
            <a:ext uri="{FF2B5EF4-FFF2-40B4-BE49-F238E27FC236}">
              <a16:creationId xmlns:a16="http://schemas.microsoft.com/office/drawing/2014/main" xmlns="" id="{00000000-0008-0000-1100-0000A2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675" name="Text Box 77">
          <a:extLst>
            <a:ext uri="{FF2B5EF4-FFF2-40B4-BE49-F238E27FC236}">
              <a16:creationId xmlns:a16="http://schemas.microsoft.com/office/drawing/2014/main" xmlns="" id="{00000000-0008-0000-1100-0000A3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676" name="Text Box 78">
          <a:extLst>
            <a:ext uri="{FF2B5EF4-FFF2-40B4-BE49-F238E27FC236}">
              <a16:creationId xmlns:a16="http://schemas.microsoft.com/office/drawing/2014/main" xmlns="" id="{00000000-0008-0000-1100-0000A4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677" name="Text Box 15">
          <a:extLst>
            <a:ext uri="{FF2B5EF4-FFF2-40B4-BE49-F238E27FC236}">
              <a16:creationId xmlns:a16="http://schemas.microsoft.com/office/drawing/2014/main" xmlns="" id="{00000000-0008-0000-1100-0000A5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678" name="Text Box 74">
          <a:extLst>
            <a:ext uri="{FF2B5EF4-FFF2-40B4-BE49-F238E27FC236}">
              <a16:creationId xmlns:a16="http://schemas.microsoft.com/office/drawing/2014/main" xmlns="" id="{00000000-0008-0000-1100-0000A6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679" name="Text Box 75">
          <a:extLst>
            <a:ext uri="{FF2B5EF4-FFF2-40B4-BE49-F238E27FC236}">
              <a16:creationId xmlns:a16="http://schemas.microsoft.com/office/drawing/2014/main" xmlns="" id="{00000000-0008-0000-1100-0000A7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680" name="Text Box 76">
          <a:extLst>
            <a:ext uri="{FF2B5EF4-FFF2-40B4-BE49-F238E27FC236}">
              <a16:creationId xmlns:a16="http://schemas.microsoft.com/office/drawing/2014/main" xmlns="" id="{00000000-0008-0000-1100-0000A8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681" name="Text Box 77">
          <a:extLst>
            <a:ext uri="{FF2B5EF4-FFF2-40B4-BE49-F238E27FC236}">
              <a16:creationId xmlns:a16="http://schemas.microsoft.com/office/drawing/2014/main" xmlns="" id="{00000000-0008-0000-1100-0000A9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682" name="Text Box 78">
          <a:extLst>
            <a:ext uri="{FF2B5EF4-FFF2-40B4-BE49-F238E27FC236}">
              <a16:creationId xmlns:a16="http://schemas.microsoft.com/office/drawing/2014/main" xmlns="" id="{00000000-0008-0000-1100-0000AA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683" name="Text Box 15">
          <a:extLst>
            <a:ext uri="{FF2B5EF4-FFF2-40B4-BE49-F238E27FC236}">
              <a16:creationId xmlns:a16="http://schemas.microsoft.com/office/drawing/2014/main" xmlns="" id="{00000000-0008-0000-1100-0000AB020000}"/>
            </a:ext>
          </a:extLst>
        </xdr:cNvPr>
        <xdr:cNvSpPr txBox="1">
          <a:spLocks noChangeArrowheads="1"/>
        </xdr:cNvSpPr>
      </xdr:nvSpPr>
      <xdr:spPr bwMode="auto">
        <a:xfrm>
          <a:off x="704850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684" name="Text Box 74">
          <a:extLst>
            <a:ext uri="{FF2B5EF4-FFF2-40B4-BE49-F238E27FC236}">
              <a16:creationId xmlns:a16="http://schemas.microsoft.com/office/drawing/2014/main" xmlns="" id="{00000000-0008-0000-1100-0000AC020000}"/>
            </a:ext>
          </a:extLst>
        </xdr:cNvPr>
        <xdr:cNvSpPr txBox="1">
          <a:spLocks noChangeArrowheads="1"/>
        </xdr:cNvSpPr>
      </xdr:nvSpPr>
      <xdr:spPr bwMode="auto">
        <a:xfrm>
          <a:off x="6962775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685" name="Text Box 75">
          <a:extLst>
            <a:ext uri="{FF2B5EF4-FFF2-40B4-BE49-F238E27FC236}">
              <a16:creationId xmlns:a16="http://schemas.microsoft.com/office/drawing/2014/main" xmlns="" id="{00000000-0008-0000-1100-0000AD020000}"/>
            </a:ext>
          </a:extLst>
        </xdr:cNvPr>
        <xdr:cNvSpPr txBox="1">
          <a:spLocks noChangeArrowheads="1"/>
        </xdr:cNvSpPr>
      </xdr:nvSpPr>
      <xdr:spPr bwMode="auto">
        <a:xfrm>
          <a:off x="590550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686" name="Text Box 76">
          <a:extLst>
            <a:ext uri="{FF2B5EF4-FFF2-40B4-BE49-F238E27FC236}">
              <a16:creationId xmlns:a16="http://schemas.microsoft.com/office/drawing/2014/main" xmlns="" id="{00000000-0008-0000-1100-0000AE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687" name="Text Box 77">
          <a:extLst>
            <a:ext uri="{FF2B5EF4-FFF2-40B4-BE49-F238E27FC236}">
              <a16:creationId xmlns:a16="http://schemas.microsoft.com/office/drawing/2014/main" xmlns="" id="{00000000-0008-0000-1100-0000AF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688" name="Text Box 78">
          <a:extLst>
            <a:ext uri="{FF2B5EF4-FFF2-40B4-BE49-F238E27FC236}">
              <a16:creationId xmlns:a16="http://schemas.microsoft.com/office/drawing/2014/main" xmlns="" id="{00000000-0008-0000-1100-0000B0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689" name="Text Box 15">
          <a:extLst>
            <a:ext uri="{FF2B5EF4-FFF2-40B4-BE49-F238E27FC236}">
              <a16:creationId xmlns:a16="http://schemas.microsoft.com/office/drawing/2014/main" xmlns="" id="{00000000-0008-0000-1100-0000B1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690" name="Text Box 74">
          <a:extLst>
            <a:ext uri="{FF2B5EF4-FFF2-40B4-BE49-F238E27FC236}">
              <a16:creationId xmlns:a16="http://schemas.microsoft.com/office/drawing/2014/main" xmlns="" id="{00000000-0008-0000-1100-0000B2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691" name="Text Box 75">
          <a:extLst>
            <a:ext uri="{FF2B5EF4-FFF2-40B4-BE49-F238E27FC236}">
              <a16:creationId xmlns:a16="http://schemas.microsoft.com/office/drawing/2014/main" xmlns="" id="{00000000-0008-0000-1100-0000B3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692" name="Text Box 76">
          <a:extLst>
            <a:ext uri="{FF2B5EF4-FFF2-40B4-BE49-F238E27FC236}">
              <a16:creationId xmlns:a16="http://schemas.microsoft.com/office/drawing/2014/main" xmlns="" id="{00000000-0008-0000-1100-0000B4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693" name="Text Box 77">
          <a:extLst>
            <a:ext uri="{FF2B5EF4-FFF2-40B4-BE49-F238E27FC236}">
              <a16:creationId xmlns:a16="http://schemas.microsoft.com/office/drawing/2014/main" xmlns="" id="{00000000-0008-0000-1100-0000B5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694" name="Text Box 78">
          <a:extLst>
            <a:ext uri="{FF2B5EF4-FFF2-40B4-BE49-F238E27FC236}">
              <a16:creationId xmlns:a16="http://schemas.microsoft.com/office/drawing/2014/main" xmlns="" id="{00000000-0008-0000-1100-0000B6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695" name="Text Box 15">
          <a:extLst>
            <a:ext uri="{FF2B5EF4-FFF2-40B4-BE49-F238E27FC236}">
              <a16:creationId xmlns:a16="http://schemas.microsoft.com/office/drawing/2014/main" xmlns="" id="{00000000-0008-0000-1100-0000B7020000}"/>
            </a:ext>
          </a:extLst>
        </xdr:cNvPr>
        <xdr:cNvSpPr txBox="1">
          <a:spLocks noChangeArrowheads="1"/>
        </xdr:cNvSpPr>
      </xdr:nvSpPr>
      <xdr:spPr bwMode="auto">
        <a:xfrm>
          <a:off x="704850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696" name="Text Box 74">
          <a:extLst>
            <a:ext uri="{FF2B5EF4-FFF2-40B4-BE49-F238E27FC236}">
              <a16:creationId xmlns:a16="http://schemas.microsoft.com/office/drawing/2014/main" xmlns="" id="{00000000-0008-0000-1100-0000B8020000}"/>
            </a:ext>
          </a:extLst>
        </xdr:cNvPr>
        <xdr:cNvSpPr txBox="1">
          <a:spLocks noChangeArrowheads="1"/>
        </xdr:cNvSpPr>
      </xdr:nvSpPr>
      <xdr:spPr bwMode="auto">
        <a:xfrm>
          <a:off x="6962775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697" name="Text Box 75">
          <a:extLst>
            <a:ext uri="{FF2B5EF4-FFF2-40B4-BE49-F238E27FC236}">
              <a16:creationId xmlns:a16="http://schemas.microsoft.com/office/drawing/2014/main" xmlns="" id="{00000000-0008-0000-1100-0000B9020000}"/>
            </a:ext>
          </a:extLst>
        </xdr:cNvPr>
        <xdr:cNvSpPr txBox="1">
          <a:spLocks noChangeArrowheads="1"/>
        </xdr:cNvSpPr>
      </xdr:nvSpPr>
      <xdr:spPr bwMode="auto">
        <a:xfrm>
          <a:off x="590550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698" name="Text Box 76">
          <a:extLst>
            <a:ext uri="{FF2B5EF4-FFF2-40B4-BE49-F238E27FC236}">
              <a16:creationId xmlns:a16="http://schemas.microsoft.com/office/drawing/2014/main" xmlns="" id="{00000000-0008-0000-1100-0000BA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699" name="Text Box 77">
          <a:extLst>
            <a:ext uri="{FF2B5EF4-FFF2-40B4-BE49-F238E27FC236}">
              <a16:creationId xmlns:a16="http://schemas.microsoft.com/office/drawing/2014/main" xmlns="" id="{00000000-0008-0000-1100-0000BB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700" name="Text Box 78">
          <a:extLst>
            <a:ext uri="{FF2B5EF4-FFF2-40B4-BE49-F238E27FC236}">
              <a16:creationId xmlns:a16="http://schemas.microsoft.com/office/drawing/2014/main" xmlns="" id="{00000000-0008-0000-1100-0000BC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701" name="Text Box 15">
          <a:extLst>
            <a:ext uri="{FF2B5EF4-FFF2-40B4-BE49-F238E27FC236}">
              <a16:creationId xmlns:a16="http://schemas.microsoft.com/office/drawing/2014/main" xmlns="" id="{00000000-0008-0000-1100-0000BD020000}"/>
            </a:ext>
          </a:extLst>
        </xdr:cNvPr>
        <xdr:cNvSpPr txBox="1">
          <a:spLocks noChangeArrowheads="1"/>
        </xdr:cNvSpPr>
      </xdr:nvSpPr>
      <xdr:spPr bwMode="auto">
        <a:xfrm>
          <a:off x="704850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702" name="Text Box 74">
          <a:extLst>
            <a:ext uri="{FF2B5EF4-FFF2-40B4-BE49-F238E27FC236}">
              <a16:creationId xmlns:a16="http://schemas.microsoft.com/office/drawing/2014/main" xmlns="" id="{00000000-0008-0000-1100-0000BE020000}"/>
            </a:ext>
          </a:extLst>
        </xdr:cNvPr>
        <xdr:cNvSpPr txBox="1">
          <a:spLocks noChangeArrowheads="1"/>
        </xdr:cNvSpPr>
      </xdr:nvSpPr>
      <xdr:spPr bwMode="auto">
        <a:xfrm>
          <a:off x="6962775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703" name="Text Box 75">
          <a:extLst>
            <a:ext uri="{FF2B5EF4-FFF2-40B4-BE49-F238E27FC236}">
              <a16:creationId xmlns:a16="http://schemas.microsoft.com/office/drawing/2014/main" xmlns="" id="{00000000-0008-0000-1100-0000BF020000}"/>
            </a:ext>
          </a:extLst>
        </xdr:cNvPr>
        <xdr:cNvSpPr txBox="1">
          <a:spLocks noChangeArrowheads="1"/>
        </xdr:cNvSpPr>
      </xdr:nvSpPr>
      <xdr:spPr bwMode="auto">
        <a:xfrm>
          <a:off x="590550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704" name="Text Box 76">
          <a:extLst>
            <a:ext uri="{FF2B5EF4-FFF2-40B4-BE49-F238E27FC236}">
              <a16:creationId xmlns:a16="http://schemas.microsoft.com/office/drawing/2014/main" xmlns="" id="{00000000-0008-0000-1100-0000C0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705" name="Text Box 77">
          <a:extLst>
            <a:ext uri="{FF2B5EF4-FFF2-40B4-BE49-F238E27FC236}">
              <a16:creationId xmlns:a16="http://schemas.microsoft.com/office/drawing/2014/main" xmlns="" id="{00000000-0008-0000-1100-0000C1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706" name="Text Box 78">
          <a:extLst>
            <a:ext uri="{FF2B5EF4-FFF2-40B4-BE49-F238E27FC236}">
              <a16:creationId xmlns:a16="http://schemas.microsoft.com/office/drawing/2014/main" xmlns="" id="{00000000-0008-0000-1100-0000C2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707" name="Text Box 15">
          <a:extLst>
            <a:ext uri="{FF2B5EF4-FFF2-40B4-BE49-F238E27FC236}">
              <a16:creationId xmlns:a16="http://schemas.microsoft.com/office/drawing/2014/main" xmlns="" id="{00000000-0008-0000-1100-0000C3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708" name="Text Box 74">
          <a:extLst>
            <a:ext uri="{FF2B5EF4-FFF2-40B4-BE49-F238E27FC236}">
              <a16:creationId xmlns:a16="http://schemas.microsoft.com/office/drawing/2014/main" xmlns="" id="{00000000-0008-0000-1100-0000C4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709" name="Text Box 75">
          <a:extLst>
            <a:ext uri="{FF2B5EF4-FFF2-40B4-BE49-F238E27FC236}">
              <a16:creationId xmlns:a16="http://schemas.microsoft.com/office/drawing/2014/main" xmlns="" id="{00000000-0008-0000-1100-0000C5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710" name="Text Box 76">
          <a:extLst>
            <a:ext uri="{FF2B5EF4-FFF2-40B4-BE49-F238E27FC236}">
              <a16:creationId xmlns:a16="http://schemas.microsoft.com/office/drawing/2014/main" xmlns="" id="{00000000-0008-0000-1100-0000C6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711" name="Text Box 77">
          <a:extLst>
            <a:ext uri="{FF2B5EF4-FFF2-40B4-BE49-F238E27FC236}">
              <a16:creationId xmlns:a16="http://schemas.microsoft.com/office/drawing/2014/main" xmlns="" id="{00000000-0008-0000-1100-0000C7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712" name="Text Box 78">
          <a:extLst>
            <a:ext uri="{FF2B5EF4-FFF2-40B4-BE49-F238E27FC236}">
              <a16:creationId xmlns:a16="http://schemas.microsoft.com/office/drawing/2014/main" xmlns="" id="{00000000-0008-0000-1100-0000C8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713" name="Text Box 15">
          <a:extLst>
            <a:ext uri="{FF2B5EF4-FFF2-40B4-BE49-F238E27FC236}">
              <a16:creationId xmlns:a16="http://schemas.microsoft.com/office/drawing/2014/main" xmlns="" id="{00000000-0008-0000-1100-0000C9020000}"/>
            </a:ext>
          </a:extLst>
        </xdr:cNvPr>
        <xdr:cNvSpPr txBox="1">
          <a:spLocks noChangeArrowheads="1"/>
        </xdr:cNvSpPr>
      </xdr:nvSpPr>
      <xdr:spPr bwMode="auto">
        <a:xfrm>
          <a:off x="704850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714" name="Text Box 74">
          <a:extLst>
            <a:ext uri="{FF2B5EF4-FFF2-40B4-BE49-F238E27FC236}">
              <a16:creationId xmlns:a16="http://schemas.microsoft.com/office/drawing/2014/main" xmlns="" id="{00000000-0008-0000-1100-0000CA020000}"/>
            </a:ext>
          </a:extLst>
        </xdr:cNvPr>
        <xdr:cNvSpPr txBox="1">
          <a:spLocks noChangeArrowheads="1"/>
        </xdr:cNvSpPr>
      </xdr:nvSpPr>
      <xdr:spPr bwMode="auto">
        <a:xfrm>
          <a:off x="6962775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715" name="Text Box 75">
          <a:extLst>
            <a:ext uri="{FF2B5EF4-FFF2-40B4-BE49-F238E27FC236}">
              <a16:creationId xmlns:a16="http://schemas.microsoft.com/office/drawing/2014/main" xmlns="" id="{00000000-0008-0000-1100-0000CB020000}"/>
            </a:ext>
          </a:extLst>
        </xdr:cNvPr>
        <xdr:cNvSpPr txBox="1">
          <a:spLocks noChangeArrowheads="1"/>
        </xdr:cNvSpPr>
      </xdr:nvSpPr>
      <xdr:spPr bwMode="auto">
        <a:xfrm>
          <a:off x="590550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716" name="Text Box 76">
          <a:extLst>
            <a:ext uri="{FF2B5EF4-FFF2-40B4-BE49-F238E27FC236}">
              <a16:creationId xmlns:a16="http://schemas.microsoft.com/office/drawing/2014/main" xmlns="" id="{00000000-0008-0000-1100-0000CC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717" name="Text Box 77">
          <a:extLst>
            <a:ext uri="{FF2B5EF4-FFF2-40B4-BE49-F238E27FC236}">
              <a16:creationId xmlns:a16="http://schemas.microsoft.com/office/drawing/2014/main" xmlns="" id="{00000000-0008-0000-1100-0000CD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718" name="Text Box 78">
          <a:extLst>
            <a:ext uri="{FF2B5EF4-FFF2-40B4-BE49-F238E27FC236}">
              <a16:creationId xmlns:a16="http://schemas.microsoft.com/office/drawing/2014/main" xmlns="" id="{00000000-0008-0000-1100-0000CE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719" name="Text Box 15">
          <a:extLst>
            <a:ext uri="{FF2B5EF4-FFF2-40B4-BE49-F238E27FC236}">
              <a16:creationId xmlns:a16="http://schemas.microsoft.com/office/drawing/2014/main" xmlns="" id="{00000000-0008-0000-1100-0000CF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720" name="Text Box 74">
          <a:extLst>
            <a:ext uri="{FF2B5EF4-FFF2-40B4-BE49-F238E27FC236}">
              <a16:creationId xmlns:a16="http://schemas.microsoft.com/office/drawing/2014/main" xmlns="" id="{00000000-0008-0000-1100-0000D0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721" name="Text Box 75">
          <a:extLst>
            <a:ext uri="{FF2B5EF4-FFF2-40B4-BE49-F238E27FC236}">
              <a16:creationId xmlns:a16="http://schemas.microsoft.com/office/drawing/2014/main" xmlns="" id="{00000000-0008-0000-1100-0000D1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599"/>
    <xdr:sp macro="" textlink="">
      <xdr:nvSpPr>
        <xdr:cNvPr id="722" name="Text Box 46">
          <a:extLst>
            <a:ext uri="{FF2B5EF4-FFF2-40B4-BE49-F238E27FC236}">
              <a16:creationId xmlns:a16="http://schemas.microsoft.com/office/drawing/2014/main" xmlns="" id="{00000000-0008-0000-1100-0000D2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28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599"/>
    <xdr:sp macro="" textlink="">
      <xdr:nvSpPr>
        <xdr:cNvPr id="723" name="Text Box 43">
          <a:extLst>
            <a:ext uri="{FF2B5EF4-FFF2-40B4-BE49-F238E27FC236}">
              <a16:creationId xmlns:a16="http://schemas.microsoft.com/office/drawing/2014/main" xmlns="" id="{00000000-0008-0000-1100-0000D3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28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724" name="Text Box 2">
          <a:extLst>
            <a:ext uri="{FF2B5EF4-FFF2-40B4-BE49-F238E27FC236}">
              <a16:creationId xmlns:a16="http://schemas.microsoft.com/office/drawing/2014/main" xmlns="" id="{00000000-0008-0000-1100-0000D4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725" name="Text Box 15">
          <a:extLst>
            <a:ext uri="{FF2B5EF4-FFF2-40B4-BE49-F238E27FC236}">
              <a16:creationId xmlns:a16="http://schemas.microsoft.com/office/drawing/2014/main" xmlns="" id="{00000000-0008-0000-1100-0000D5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726" name="Text Box 74">
          <a:extLst>
            <a:ext uri="{FF2B5EF4-FFF2-40B4-BE49-F238E27FC236}">
              <a16:creationId xmlns:a16="http://schemas.microsoft.com/office/drawing/2014/main" xmlns="" id="{00000000-0008-0000-1100-0000D6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727" name="Text Box 75">
          <a:extLst>
            <a:ext uri="{FF2B5EF4-FFF2-40B4-BE49-F238E27FC236}">
              <a16:creationId xmlns:a16="http://schemas.microsoft.com/office/drawing/2014/main" xmlns="" id="{00000000-0008-0000-1100-0000D7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728" name="Text Box 76">
          <a:extLst>
            <a:ext uri="{FF2B5EF4-FFF2-40B4-BE49-F238E27FC236}">
              <a16:creationId xmlns:a16="http://schemas.microsoft.com/office/drawing/2014/main" xmlns="" id="{00000000-0008-0000-1100-0000D8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729" name="Text Box 77">
          <a:extLst>
            <a:ext uri="{FF2B5EF4-FFF2-40B4-BE49-F238E27FC236}">
              <a16:creationId xmlns:a16="http://schemas.microsoft.com/office/drawing/2014/main" xmlns="" id="{00000000-0008-0000-1100-0000D9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730" name="Text Box 78">
          <a:extLst>
            <a:ext uri="{FF2B5EF4-FFF2-40B4-BE49-F238E27FC236}">
              <a16:creationId xmlns:a16="http://schemas.microsoft.com/office/drawing/2014/main" xmlns="" id="{00000000-0008-0000-1100-0000DA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731" name="Text Box 79">
          <a:extLst>
            <a:ext uri="{FF2B5EF4-FFF2-40B4-BE49-F238E27FC236}">
              <a16:creationId xmlns:a16="http://schemas.microsoft.com/office/drawing/2014/main" xmlns="" id="{00000000-0008-0000-1100-0000DB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732" name="Text Box 80">
          <a:extLst>
            <a:ext uri="{FF2B5EF4-FFF2-40B4-BE49-F238E27FC236}">
              <a16:creationId xmlns:a16="http://schemas.microsoft.com/office/drawing/2014/main" xmlns="" id="{00000000-0008-0000-1100-0000DC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733" name="Text Box 15">
          <a:extLst>
            <a:ext uri="{FF2B5EF4-FFF2-40B4-BE49-F238E27FC236}">
              <a16:creationId xmlns:a16="http://schemas.microsoft.com/office/drawing/2014/main" xmlns="" id="{00000000-0008-0000-1100-0000DD020000}"/>
            </a:ext>
          </a:extLst>
        </xdr:cNvPr>
        <xdr:cNvSpPr txBox="1">
          <a:spLocks noChangeArrowheads="1"/>
        </xdr:cNvSpPr>
      </xdr:nvSpPr>
      <xdr:spPr bwMode="auto">
        <a:xfrm>
          <a:off x="704850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734" name="Text Box 74">
          <a:extLst>
            <a:ext uri="{FF2B5EF4-FFF2-40B4-BE49-F238E27FC236}">
              <a16:creationId xmlns:a16="http://schemas.microsoft.com/office/drawing/2014/main" xmlns="" id="{00000000-0008-0000-1100-0000DE020000}"/>
            </a:ext>
          </a:extLst>
        </xdr:cNvPr>
        <xdr:cNvSpPr txBox="1">
          <a:spLocks noChangeArrowheads="1"/>
        </xdr:cNvSpPr>
      </xdr:nvSpPr>
      <xdr:spPr bwMode="auto">
        <a:xfrm>
          <a:off x="6962775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735" name="Text Box 75">
          <a:extLst>
            <a:ext uri="{FF2B5EF4-FFF2-40B4-BE49-F238E27FC236}">
              <a16:creationId xmlns:a16="http://schemas.microsoft.com/office/drawing/2014/main" xmlns="" id="{00000000-0008-0000-1100-0000DF020000}"/>
            </a:ext>
          </a:extLst>
        </xdr:cNvPr>
        <xdr:cNvSpPr txBox="1">
          <a:spLocks noChangeArrowheads="1"/>
        </xdr:cNvSpPr>
      </xdr:nvSpPr>
      <xdr:spPr bwMode="auto">
        <a:xfrm>
          <a:off x="590550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736" name="Text Box 76">
          <a:extLst>
            <a:ext uri="{FF2B5EF4-FFF2-40B4-BE49-F238E27FC236}">
              <a16:creationId xmlns:a16="http://schemas.microsoft.com/office/drawing/2014/main" xmlns="" id="{00000000-0008-0000-1100-0000E0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737" name="Text Box 77">
          <a:extLst>
            <a:ext uri="{FF2B5EF4-FFF2-40B4-BE49-F238E27FC236}">
              <a16:creationId xmlns:a16="http://schemas.microsoft.com/office/drawing/2014/main" xmlns="" id="{00000000-0008-0000-1100-0000E1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738" name="Text Box 78">
          <a:extLst>
            <a:ext uri="{FF2B5EF4-FFF2-40B4-BE49-F238E27FC236}">
              <a16:creationId xmlns:a16="http://schemas.microsoft.com/office/drawing/2014/main" xmlns="" id="{00000000-0008-0000-1100-0000E2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739" name="Text Box 15">
          <a:extLst>
            <a:ext uri="{FF2B5EF4-FFF2-40B4-BE49-F238E27FC236}">
              <a16:creationId xmlns:a16="http://schemas.microsoft.com/office/drawing/2014/main" xmlns="" id="{00000000-0008-0000-1100-0000E3020000}"/>
            </a:ext>
          </a:extLst>
        </xdr:cNvPr>
        <xdr:cNvSpPr txBox="1">
          <a:spLocks noChangeArrowheads="1"/>
        </xdr:cNvSpPr>
      </xdr:nvSpPr>
      <xdr:spPr bwMode="auto">
        <a:xfrm>
          <a:off x="704850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740" name="Text Box 74">
          <a:extLst>
            <a:ext uri="{FF2B5EF4-FFF2-40B4-BE49-F238E27FC236}">
              <a16:creationId xmlns:a16="http://schemas.microsoft.com/office/drawing/2014/main" xmlns="" id="{00000000-0008-0000-1100-0000E4020000}"/>
            </a:ext>
          </a:extLst>
        </xdr:cNvPr>
        <xdr:cNvSpPr txBox="1">
          <a:spLocks noChangeArrowheads="1"/>
        </xdr:cNvSpPr>
      </xdr:nvSpPr>
      <xdr:spPr bwMode="auto">
        <a:xfrm>
          <a:off x="6962775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741" name="Text Box 75">
          <a:extLst>
            <a:ext uri="{FF2B5EF4-FFF2-40B4-BE49-F238E27FC236}">
              <a16:creationId xmlns:a16="http://schemas.microsoft.com/office/drawing/2014/main" xmlns="" id="{00000000-0008-0000-1100-0000E5020000}"/>
            </a:ext>
          </a:extLst>
        </xdr:cNvPr>
        <xdr:cNvSpPr txBox="1">
          <a:spLocks noChangeArrowheads="1"/>
        </xdr:cNvSpPr>
      </xdr:nvSpPr>
      <xdr:spPr bwMode="auto">
        <a:xfrm>
          <a:off x="590550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742" name="Text Box 76">
          <a:extLst>
            <a:ext uri="{FF2B5EF4-FFF2-40B4-BE49-F238E27FC236}">
              <a16:creationId xmlns:a16="http://schemas.microsoft.com/office/drawing/2014/main" xmlns="" id="{00000000-0008-0000-1100-0000E6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743" name="Text Box 77">
          <a:extLst>
            <a:ext uri="{FF2B5EF4-FFF2-40B4-BE49-F238E27FC236}">
              <a16:creationId xmlns:a16="http://schemas.microsoft.com/office/drawing/2014/main" xmlns="" id="{00000000-0008-0000-1100-0000E7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744" name="Text Box 78">
          <a:extLst>
            <a:ext uri="{FF2B5EF4-FFF2-40B4-BE49-F238E27FC236}">
              <a16:creationId xmlns:a16="http://schemas.microsoft.com/office/drawing/2014/main" xmlns="" id="{00000000-0008-0000-1100-0000E8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745" name="Text Box 15">
          <a:extLst>
            <a:ext uri="{FF2B5EF4-FFF2-40B4-BE49-F238E27FC236}">
              <a16:creationId xmlns:a16="http://schemas.microsoft.com/office/drawing/2014/main" xmlns="" id="{00000000-0008-0000-1100-0000E9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746" name="Text Box 74">
          <a:extLst>
            <a:ext uri="{FF2B5EF4-FFF2-40B4-BE49-F238E27FC236}">
              <a16:creationId xmlns:a16="http://schemas.microsoft.com/office/drawing/2014/main" xmlns="" id="{00000000-0008-0000-1100-0000EA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747" name="Text Box 75">
          <a:extLst>
            <a:ext uri="{FF2B5EF4-FFF2-40B4-BE49-F238E27FC236}">
              <a16:creationId xmlns:a16="http://schemas.microsoft.com/office/drawing/2014/main" xmlns="" id="{00000000-0008-0000-1100-0000EB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748" name="Text Box 76">
          <a:extLst>
            <a:ext uri="{FF2B5EF4-FFF2-40B4-BE49-F238E27FC236}">
              <a16:creationId xmlns:a16="http://schemas.microsoft.com/office/drawing/2014/main" xmlns="" id="{00000000-0008-0000-1100-0000EC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749" name="Text Box 77">
          <a:extLst>
            <a:ext uri="{FF2B5EF4-FFF2-40B4-BE49-F238E27FC236}">
              <a16:creationId xmlns:a16="http://schemas.microsoft.com/office/drawing/2014/main" xmlns="" id="{00000000-0008-0000-1100-0000ED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750" name="Text Box 78">
          <a:extLst>
            <a:ext uri="{FF2B5EF4-FFF2-40B4-BE49-F238E27FC236}">
              <a16:creationId xmlns:a16="http://schemas.microsoft.com/office/drawing/2014/main" xmlns="" id="{00000000-0008-0000-1100-0000EE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751" name="Text Box 15">
          <a:extLst>
            <a:ext uri="{FF2B5EF4-FFF2-40B4-BE49-F238E27FC236}">
              <a16:creationId xmlns:a16="http://schemas.microsoft.com/office/drawing/2014/main" xmlns="" id="{00000000-0008-0000-1100-0000EF020000}"/>
            </a:ext>
          </a:extLst>
        </xdr:cNvPr>
        <xdr:cNvSpPr txBox="1">
          <a:spLocks noChangeArrowheads="1"/>
        </xdr:cNvSpPr>
      </xdr:nvSpPr>
      <xdr:spPr bwMode="auto">
        <a:xfrm>
          <a:off x="704850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752" name="Text Box 74">
          <a:extLst>
            <a:ext uri="{FF2B5EF4-FFF2-40B4-BE49-F238E27FC236}">
              <a16:creationId xmlns:a16="http://schemas.microsoft.com/office/drawing/2014/main" xmlns="" id="{00000000-0008-0000-1100-0000F0020000}"/>
            </a:ext>
          </a:extLst>
        </xdr:cNvPr>
        <xdr:cNvSpPr txBox="1">
          <a:spLocks noChangeArrowheads="1"/>
        </xdr:cNvSpPr>
      </xdr:nvSpPr>
      <xdr:spPr bwMode="auto">
        <a:xfrm>
          <a:off x="6962775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753" name="Text Box 75">
          <a:extLst>
            <a:ext uri="{FF2B5EF4-FFF2-40B4-BE49-F238E27FC236}">
              <a16:creationId xmlns:a16="http://schemas.microsoft.com/office/drawing/2014/main" xmlns="" id="{00000000-0008-0000-1100-0000F1020000}"/>
            </a:ext>
          </a:extLst>
        </xdr:cNvPr>
        <xdr:cNvSpPr txBox="1">
          <a:spLocks noChangeArrowheads="1"/>
        </xdr:cNvSpPr>
      </xdr:nvSpPr>
      <xdr:spPr bwMode="auto">
        <a:xfrm>
          <a:off x="590550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754" name="Text Box 76">
          <a:extLst>
            <a:ext uri="{FF2B5EF4-FFF2-40B4-BE49-F238E27FC236}">
              <a16:creationId xmlns:a16="http://schemas.microsoft.com/office/drawing/2014/main" xmlns="" id="{00000000-0008-0000-1100-0000F2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755" name="Text Box 77">
          <a:extLst>
            <a:ext uri="{FF2B5EF4-FFF2-40B4-BE49-F238E27FC236}">
              <a16:creationId xmlns:a16="http://schemas.microsoft.com/office/drawing/2014/main" xmlns="" id="{00000000-0008-0000-1100-0000F3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756" name="Text Box 78">
          <a:extLst>
            <a:ext uri="{FF2B5EF4-FFF2-40B4-BE49-F238E27FC236}">
              <a16:creationId xmlns:a16="http://schemas.microsoft.com/office/drawing/2014/main" xmlns="" id="{00000000-0008-0000-1100-0000F4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757" name="Text Box 15">
          <a:extLst>
            <a:ext uri="{FF2B5EF4-FFF2-40B4-BE49-F238E27FC236}">
              <a16:creationId xmlns:a16="http://schemas.microsoft.com/office/drawing/2014/main" xmlns="" id="{00000000-0008-0000-1100-0000F5020000}"/>
            </a:ext>
          </a:extLst>
        </xdr:cNvPr>
        <xdr:cNvSpPr txBox="1">
          <a:spLocks noChangeArrowheads="1"/>
        </xdr:cNvSpPr>
      </xdr:nvSpPr>
      <xdr:spPr bwMode="auto">
        <a:xfrm>
          <a:off x="704850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758" name="Text Box 74">
          <a:extLst>
            <a:ext uri="{FF2B5EF4-FFF2-40B4-BE49-F238E27FC236}">
              <a16:creationId xmlns:a16="http://schemas.microsoft.com/office/drawing/2014/main" xmlns="" id="{00000000-0008-0000-1100-0000F6020000}"/>
            </a:ext>
          </a:extLst>
        </xdr:cNvPr>
        <xdr:cNvSpPr txBox="1">
          <a:spLocks noChangeArrowheads="1"/>
        </xdr:cNvSpPr>
      </xdr:nvSpPr>
      <xdr:spPr bwMode="auto">
        <a:xfrm>
          <a:off x="6962775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759" name="Text Box 75">
          <a:extLst>
            <a:ext uri="{FF2B5EF4-FFF2-40B4-BE49-F238E27FC236}">
              <a16:creationId xmlns:a16="http://schemas.microsoft.com/office/drawing/2014/main" xmlns="" id="{00000000-0008-0000-1100-0000F7020000}"/>
            </a:ext>
          </a:extLst>
        </xdr:cNvPr>
        <xdr:cNvSpPr txBox="1">
          <a:spLocks noChangeArrowheads="1"/>
        </xdr:cNvSpPr>
      </xdr:nvSpPr>
      <xdr:spPr bwMode="auto">
        <a:xfrm>
          <a:off x="590550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760" name="Text Box 76">
          <a:extLst>
            <a:ext uri="{FF2B5EF4-FFF2-40B4-BE49-F238E27FC236}">
              <a16:creationId xmlns:a16="http://schemas.microsoft.com/office/drawing/2014/main" xmlns="" id="{00000000-0008-0000-1100-0000F8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761" name="Text Box 77">
          <a:extLst>
            <a:ext uri="{FF2B5EF4-FFF2-40B4-BE49-F238E27FC236}">
              <a16:creationId xmlns:a16="http://schemas.microsoft.com/office/drawing/2014/main" xmlns="" id="{00000000-0008-0000-1100-0000F9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762" name="Text Box 78">
          <a:extLst>
            <a:ext uri="{FF2B5EF4-FFF2-40B4-BE49-F238E27FC236}">
              <a16:creationId xmlns:a16="http://schemas.microsoft.com/office/drawing/2014/main" xmlns="" id="{00000000-0008-0000-1100-0000FA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763" name="Text Box 15">
          <a:extLst>
            <a:ext uri="{FF2B5EF4-FFF2-40B4-BE49-F238E27FC236}">
              <a16:creationId xmlns:a16="http://schemas.microsoft.com/office/drawing/2014/main" xmlns="" id="{00000000-0008-0000-1100-0000FB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764" name="Text Box 74">
          <a:extLst>
            <a:ext uri="{FF2B5EF4-FFF2-40B4-BE49-F238E27FC236}">
              <a16:creationId xmlns:a16="http://schemas.microsoft.com/office/drawing/2014/main" xmlns="" id="{00000000-0008-0000-1100-0000FC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765" name="Text Box 75">
          <a:extLst>
            <a:ext uri="{FF2B5EF4-FFF2-40B4-BE49-F238E27FC236}">
              <a16:creationId xmlns:a16="http://schemas.microsoft.com/office/drawing/2014/main" xmlns="" id="{00000000-0008-0000-1100-0000FD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766" name="Text Box 76">
          <a:extLst>
            <a:ext uri="{FF2B5EF4-FFF2-40B4-BE49-F238E27FC236}">
              <a16:creationId xmlns:a16="http://schemas.microsoft.com/office/drawing/2014/main" xmlns="" id="{00000000-0008-0000-1100-0000FE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767" name="Text Box 77">
          <a:extLst>
            <a:ext uri="{FF2B5EF4-FFF2-40B4-BE49-F238E27FC236}">
              <a16:creationId xmlns:a16="http://schemas.microsoft.com/office/drawing/2014/main" xmlns="" id="{00000000-0008-0000-1100-0000FF02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768" name="Text Box 78">
          <a:extLst>
            <a:ext uri="{FF2B5EF4-FFF2-40B4-BE49-F238E27FC236}">
              <a16:creationId xmlns:a16="http://schemas.microsoft.com/office/drawing/2014/main" xmlns="" id="{00000000-0008-0000-1100-00000003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769" name="Text Box 15">
          <a:extLst>
            <a:ext uri="{FF2B5EF4-FFF2-40B4-BE49-F238E27FC236}">
              <a16:creationId xmlns:a16="http://schemas.microsoft.com/office/drawing/2014/main" xmlns="" id="{00000000-0008-0000-1100-000001030000}"/>
            </a:ext>
          </a:extLst>
        </xdr:cNvPr>
        <xdr:cNvSpPr txBox="1">
          <a:spLocks noChangeArrowheads="1"/>
        </xdr:cNvSpPr>
      </xdr:nvSpPr>
      <xdr:spPr bwMode="auto">
        <a:xfrm>
          <a:off x="704850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770" name="Text Box 74">
          <a:extLst>
            <a:ext uri="{FF2B5EF4-FFF2-40B4-BE49-F238E27FC236}">
              <a16:creationId xmlns:a16="http://schemas.microsoft.com/office/drawing/2014/main" xmlns="" id="{00000000-0008-0000-1100-000002030000}"/>
            </a:ext>
          </a:extLst>
        </xdr:cNvPr>
        <xdr:cNvSpPr txBox="1">
          <a:spLocks noChangeArrowheads="1"/>
        </xdr:cNvSpPr>
      </xdr:nvSpPr>
      <xdr:spPr bwMode="auto">
        <a:xfrm>
          <a:off x="6962775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771" name="Text Box 75">
          <a:extLst>
            <a:ext uri="{FF2B5EF4-FFF2-40B4-BE49-F238E27FC236}">
              <a16:creationId xmlns:a16="http://schemas.microsoft.com/office/drawing/2014/main" xmlns="" id="{00000000-0008-0000-1100-000003030000}"/>
            </a:ext>
          </a:extLst>
        </xdr:cNvPr>
        <xdr:cNvSpPr txBox="1">
          <a:spLocks noChangeArrowheads="1"/>
        </xdr:cNvSpPr>
      </xdr:nvSpPr>
      <xdr:spPr bwMode="auto">
        <a:xfrm>
          <a:off x="590550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772" name="Text Box 76">
          <a:extLst>
            <a:ext uri="{FF2B5EF4-FFF2-40B4-BE49-F238E27FC236}">
              <a16:creationId xmlns:a16="http://schemas.microsoft.com/office/drawing/2014/main" xmlns="" id="{00000000-0008-0000-1100-00000403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773" name="Text Box 77">
          <a:extLst>
            <a:ext uri="{FF2B5EF4-FFF2-40B4-BE49-F238E27FC236}">
              <a16:creationId xmlns:a16="http://schemas.microsoft.com/office/drawing/2014/main" xmlns="" id="{00000000-0008-0000-1100-00000503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774" name="Text Box 78">
          <a:extLst>
            <a:ext uri="{FF2B5EF4-FFF2-40B4-BE49-F238E27FC236}">
              <a16:creationId xmlns:a16="http://schemas.microsoft.com/office/drawing/2014/main" xmlns="" id="{00000000-0008-0000-1100-00000603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775" name="Text Box 15">
          <a:extLst>
            <a:ext uri="{FF2B5EF4-FFF2-40B4-BE49-F238E27FC236}">
              <a16:creationId xmlns:a16="http://schemas.microsoft.com/office/drawing/2014/main" xmlns="" id="{00000000-0008-0000-1100-00000703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776" name="Text Box 74">
          <a:extLst>
            <a:ext uri="{FF2B5EF4-FFF2-40B4-BE49-F238E27FC236}">
              <a16:creationId xmlns:a16="http://schemas.microsoft.com/office/drawing/2014/main" xmlns="" id="{00000000-0008-0000-1100-00000803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777" name="Text Box 75">
          <a:extLst>
            <a:ext uri="{FF2B5EF4-FFF2-40B4-BE49-F238E27FC236}">
              <a16:creationId xmlns:a16="http://schemas.microsoft.com/office/drawing/2014/main" xmlns="" id="{00000000-0008-0000-1100-00000903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778" name="Text Box 76">
          <a:extLst>
            <a:ext uri="{FF2B5EF4-FFF2-40B4-BE49-F238E27FC236}">
              <a16:creationId xmlns:a16="http://schemas.microsoft.com/office/drawing/2014/main" xmlns="" id="{00000000-0008-0000-1100-00000A03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779" name="Text Box 77">
          <a:extLst>
            <a:ext uri="{FF2B5EF4-FFF2-40B4-BE49-F238E27FC236}">
              <a16:creationId xmlns:a16="http://schemas.microsoft.com/office/drawing/2014/main" xmlns="" id="{00000000-0008-0000-1100-00000B03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780" name="Text Box 78">
          <a:extLst>
            <a:ext uri="{FF2B5EF4-FFF2-40B4-BE49-F238E27FC236}">
              <a16:creationId xmlns:a16="http://schemas.microsoft.com/office/drawing/2014/main" xmlns="" id="{00000000-0008-0000-1100-00000C03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781" name="Text Box 15">
          <a:extLst>
            <a:ext uri="{FF2B5EF4-FFF2-40B4-BE49-F238E27FC236}">
              <a16:creationId xmlns:a16="http://schemas.microsoft.com/office/drawing/2014/main" xmlns="" id="{00000000-0008-0000-1100-00000D030000}"/>
            </a:ext>
          </a:extLst>
        </xdr:cNvPr>
        <xdr:cNvSpPr txBox="1">
          <a:spLocks noChangeArrowheads="1"/>
        </xdr:cNvSpPr>
      </xdr:nvSpPr>
      <xdr:spPr bwMode="auto">
        <a:xfrm>
          <a:off x="704850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782" name="Text Box 74">
          <a:extLst>
            <a:ext uri="{FF2B5EF4-FFF2-40B4-BE49-F238E27FC236}">
              <a16:creationId xmlns:a16="http://schemas.microsoft.com/office/drawing/2014/main" xmlns="" id="{00000000-0008-0000-1100-00000E030000}"/>
            </a:ext>
          </a:extLst>
        </xdr:cNvPr>
        <xdr:cNvSpPr txBox="1">
          <a:spLocks noChangeArrowheads="1"/>
        </xdr:cNvSpPr>
      </xdr:nvSpPr>
      <xdr:spPr bwMode="auto">
        <a:xfrm>
          <a:off x="6962775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783" name="Text Box 75">
          <a:extLst>
            <a:ext uri="{FF2B5EF4-FFF2-40B4-BE49-F238E27FC236}">
              <a16:creationId xmlns:a16="http://schemas.microsoft.com/office/drawing/2014/main" xmlns="" id="{00000000-0008-0000-1100-00000F030000}"/>
            </a:ext>
          </a:extLst>
        </xdr:cNvPr>
        <xdr:cNvSpPr txBox="1">
          <a:spLocks noChangeArrowheads="1"/>
        </xdr:cNvSpPr>
      </xdr:nvSpPr>
      <xdr:spPr bwMode="auto">
        <a:xfrm>
          <a:off x="590550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784" name="Text Box 76">
          <a:extLst>
            <a:ext uri="{FF2B5EF4-FFF2-40B4-BE49-F238E27FC236}">
              <a16:creationId xmlns:a16="http://schemas.microsoft.com/office/drawing/2014/main" xmlns="" id="{00000000-0008-0000-1100-00001003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785" name="Text Box 77">
          <a:extLst>
            <a:ext uri="{FF2B5EF4-FFF2-40B4-BE49-F238E27FC236}">
              <a16:creationId xmlns:a16="http://schemas.microsoft.com/office/drawing/2014/main" xmlns="" id="{00000000-0008-0000-1100-00001103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786" name="Text Box 78">
          <a:extLst>
            <a:ext uri="{FF2B5EF4-FFF2-40B4-BE49-F238E27FC236}">
              <a16:creationId xmlns:a16="http://schemas.microsoft.com/office/drawing/2014/main" xmlns="" id="{00000000-0008-0000-1100-00001203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787" name="Text Box 15">
          <a:extLst>
            <a:ext uri="{FF2B5EF4-FFF2-40B4-BE49-F238E27FC236}">
              <a16:creationId xmlns:a16="http://schemas.microsoft.com/office/drawing/2014/main" xmlns="" id="{00000000-0008-0000-1100-000013030000}"/>
            </a:ext>
          </a:extLst>
        </xdr:cNvPr>
        <xdr:cNvSpPr txBox="1">
          <a:spLocks noChangeArrowheads="1"/>
        </xdr:cNvSpPr>
      </xdr:nvSpPr>
      <xdr:spPr bwMode="auto">
        <a:xfrm>
          <a:off x="704850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788" name="Text Box 74">
          <a:extLst>
            <a:ext uri="{FF2B5EF4-FFF2-40B4-BE49-F238E27FC236}">
              <a16:creationId xmlns:a16="http://schemas.microsoft.com/office/drawing/2014/main" xmlns="" id="{00000000-0008-0000-1100-000014030000}"/>
            </a:ext>
          </a:extLst>
        </xdr:cNvPr>
        <xdr:cNvSpPr txBox="1">
          <a:spLocks noChangeArrowheads="1"/>
        </xdr:cNvSpPr>
      </xdr:nvSpPr>
      <xdr:spPr bwMode="auto">
        <a:xfrm>
          <a:off x="6962775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789" name="Text Box 75">
          <a:extLst>
            <a:ext uri="{FF2B5EF4-FFF2-40B4-BE49-F238E27FC236}">
              <a16:creationId xmlns:a16="http://schemas.microsoft.com/office/drawing/2014/main" xmlns="" id="{00000000-0008-0000-1100-000015030000}"/>
            </a:ext>
          </a:extLst>
        </xdr:cNvPr>
        <xdr:cNvSpPr txBox="1">
          <a:spLocks noChangeArrowheads="1"/>
        </xdr:cNvSpPr>
      </xdr:nvSpPr>
      <xdr:spPr bwMode="auto">
        <a:xfrm>
          <a:off x="590550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790" name="Text Box 76">
          <a:extLst>
            <a:ext uri="{FF2B5EF4-FFF2-40B4-BE49-F238E27FC236}">
              <a16:creationId xmlns:a16="http://schemas.microsoft.com/office/drawing/2014/main" xmlns="" id="{00000000-0008-0000-1100-00001603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791" name="Text Box 77">
          <a:extLst>
            <a:ext uri="{FF2B5EF4-FFF2-40B4-BE49-F238E27FC236}">
              <a16:creationId xmlns:a16="http://schemas.microsoft.com/office/drawing/2014/main" xmlns="" id="{00000000-0008-0000-1100-00001703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792" name="Text Box 78">
          <a:extLst>
            <a:ext uri="{FF2B5EF4-FFF2-40B4-BE49-F238E27FC236}">
              <a16:creationId xmlns:a16="http://schemas.microsoft.com/office/drawing/2014/main" xmlns="" id="{00000000-0008-0000-1100-00001803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793" name="Text Box 15">
          <a:extLst>
            <a:ext uri="{FF2B5EF4-FFF2-40B4-BE49-F238E27FC236}">
              <a16:creationId xmlns:a16="http://schemas.microsoft.com/office/drawing/2014/main" xmlns="" id="{00000000-0008-0000-1100-00001903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794" name="Text Box 74">
          <a:extLst>
            <a:ext uri="{FF2B5EF4-FFF2-40B4-BE49-F238E27FC236}">
              <a16:creationId xmlns:a16="http://schemas.microsoft.com/office/drawing/2014/main" xmlns="" id="{00000000-0008-0000-1100-00001A03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795" name="Text Box 75">
          <a:extLst>
            <a:ext uri="{FF2B5EF4-FFF2-40B4-BE49-F238E27FC236}">
              <a16:creationId xmlns:a16="http://schemas.microsoft.com/office/drawing/2014/main" xmlns="" id="{00000000-0008-0000-1100-00001B03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796" name="Text Box 76">
          <a:extLst>
            <a:ext uri="{FF2B5EF4-FFF2-40B4-BE49-F238E27FC236}">
              <a16:creationId xmlns:a16="http://schemas.microsoft.com/office/drawing/2014/main" xmlns="" id="{00000000-0008-0000-1100-00001C03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797" name="Text Box 77">
          <a:extLst>
            <a:ext uri="{FF2B5EF4-FFF2-40B4-BE49-F238E27FC236}">
              <a16:creationId xmlns:a16="http://schemas.microsoft.com/office/drawing/2014/main" xmlns="" id="{00000000-0008-0000-1100-00001D03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798" name="Text Box 78">
          <a:extLst>
            <a:ext uri="{FF2B5EF4-FFF2-40B4-BE49-F238E27FC236}">
              <a16:creationId xmlns:a16="http://schemas.microsoft.com/office/drawing/2014/main" xmlns="" id="{00000000-0008-0000-1100-00001E03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799" name="Text Box 15">
          <a:extLst>
            <a:ext uri="{FF2B5EF4-FFF2-40B4-BE49-F238E27FC236}">
              <a16:creationId xmlns:a16="http://schemas.microsoft.com/office/drawing/2014/main" xmlns="" id="{00000000-0008-0000-1100-00001F030000}"/>
            </a:ext>
          </a:extLst>
        </xdr:cNvPr>
        <xdr:cNvSpPr txBox="1">
          <a:spLocks noChangeArrowheads="1"/>
        </xdr:cNvSpPr>
      </xdr:nvSpPr>
      <xdr:spPr bwMode="auto">
        <a:xfrm>
          <a:off x="704850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800" name="Text Box 74">
          <a:extLst>
            <a:ext uri="{FF2B5EF4-FFF2-40B4-BE49-F238E27FC236}">
              <a16:creationId xmlns:a16="http://schemas.microsoft.com/office/drawing/2014/main" xmlns="" id="{00000000-0008-0000-1100-000020030000}"/>
            </a:ext>
          </a:extLst>
        </xdr:cNvPr>
        <xdr:cNvSpPr txBox="1">
          <a:spLocks noChangeArrowheads="1"/>
        </xdr:cNvSpPr>
      </xdr:nvSpPr>
      <xdr:spPr bwMode="auto">
        <a:xfrm>
          <a:off x="6962775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801" name="Text Box 75">
          <a:extLst>
            <a:ext uri="{FF2B5EF4-FFF2-40B4-BE49-F238E27FC236}">
              <a16:creationId xmlns:a16="http://schemas.microsoft.com/office/drawing/2014/main" xmlns="" id="{00000000-0008-0000-1100-000021030000}"/>
            </a:ext>
          </a:extLst>
        </xdr:cNvPr>
        <xdr:cNvSpPr txBox="1">
          <a:spLocks noChangeArrowheads="1"/>
        </xdr:cNvSpPr>
      </xdr:nvSpPr>
      <xdr:spPr bwMode="auto">
        <a:xfrm>
          <a:off x="590550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802" name="Text Box 76">
          <a:extLst>
            <a:ext uri="{FF2B5EF4-FFF2-40B4-BE49-F238E27FC236}">
              <a16:creationId xmlns:a16="http://schemas.microsoft.com/office/drawing/2014/main" xmlns="" id="{00000000-0008-0000-1100-00002203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803" name="Text Box 77">
          <a:extLst>
            <a:ext uri="{FF2B5EF4-FFF2-40B4-BE49-F238E27FC236}">
              <a16:creationId xmlns:a16="http://schemas.microsoft.com/office/drawing/2014/main" xmlns="" id="{00000000-0008-0000-1100-00002303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804" name="Text Box 78">
          <a:extLst>
            <a:ext uri="{FF2B5EF4-FFF2-40B4-BE49-F238E27FC236}">
              <a16:creationId xmlns:a16="http://schemas.microsoft.com/office/drawing/2014/main" xmlns="" id="{00000000-0008-0000-1100-00002403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805" name="Text Box 15">
          <a:extLst>
            <a:ext uri="{FF2B5EF4-FFF2-40B4-BE49-F238E27FC236}">
              <a16:creationId xmlns:a16="http://schemas.microsoft.com/office/drawing/2014/main" xmlns="" id="{00000000-0008-0000-1100-00002503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806" name="Text Box 74">
          <a:extLst>
            <a:ext uri="{FF2B5EF4-FFF2-40B4-BE49-F238E27FC236}">
              <a16:creationId xmlns:a16="http://schemas.microsoft.com/office/drawing/2014/main" xmlns="" id="{00000000-0008-0000-1100-00002603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807" name="Text Box 75">
          <a:extLst>
            <a:ext uri="{FF2B5EF4-FFF2-40B4-BE49-F238E27FC236}">
              <a16:creationId xmlns:a16="http://schemas.microsoft.com/office/drawing/2014/main" xmlns="" id="{00000000-0008-0000-1100-00002703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808" name="Text Box 76">
          <a:extLst>
            <a:ext uri="{FF2B5EF4-FFF2-40B4-BE49-F238E27FC236}">
              <a16:creationId xmlns:a16="http://schemas.microsoft.com/office/drawing/2014/main" xmlns="" id="{00000000-0008-0000-1100-00002803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809" name="Text Box 77">
          <a:extLst>
            <a:ext uri="{FF2B5EF4-FFF2-40B4-BE49-F238E27FC236}">
              <a16:creationId xmlns:a16="http://schemas.microsoft.com/office/drawing/2014/main" xmlns="" id="{00000000-0008-0000-1100-00002903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810" name="Text Box 78">
          <a:extLst>
            <a:ext uri="{FF2B5EF4-FFF2-40B4-BE49-F238E27FC236}">
              <a16:creationId xmlns:a16="http://schemas.microsoft.com/office/drawing/2014/main" xmlns="" id="{00000000-0008-0000-1100-00002A03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811" name="Text Box 15">
          <a:extLst>
            <a:ext uri="{FF2B5EF4-FFF2-40B4-BE49-F238E27FC236}">
              <a16:creationId xmlns:a16="http://schemas.microsoft.com/office/drawing/2014/main" xmlns="" id="{00000000-0008-0000-1100-00002B030000}"/>
            </a:ext>
          </a:extLst>
        </xdr:cNvPr>
        <xdr:cNvSpPr txBox="1">
          <a:spLocks noChangeArrowheads="1"/>
        </xdr:cNvSpPr>
      </xdr:nvSpPr>
      <xdr:spPr bwMode="auto">
        <a:xfrm>
          <a:off x="704850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812" name="Text Box 74">
          <a:extLst>
            <a:ext uri="{FF2B5EF4-FFF2-40B4-BE49-F238E27FC236}">
              <a16:creationId xmlns:a16="http://schemas.microsoft.com/office/drawing/2014/main" xmlns="" id="{00000000-0008-0000-1100-00002C030000}"/>
            </a:ext>
          </a:extLst>
        </xdr:cNvPr>
        <xdr:cNvSpPr txBox="1">
          <a:spLocks noChangeArrowheads="1"/>
        </xdr:cNvSpPr>
      </xdr:nvSpPr>
      <xdr:spPr bwMode="auto">
        <a:xfrm>
          <a:off x="6962775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813" name="Text Box 75">
          <a:extLst>
            <a:ext uri="{FF2B5EF4-FFF2-40B4-BE49-F238E27FC236}">
              <a16:creationId xmlns:a16="http://schemas.microsoft.com/office/drawing/2014/main" xmlns="" id="{00000000-0008-0000-1100-00002D030000}"/>
            </a:ext>
          </a:extLst>
        </xdr:cNvPr>
        <xdr:cNvSpPr txBox="1">
          <a:spLocks noChangeArrowheads="1"/>
        </xdr:cNvSpPr>
      </xdr:nvSpPr>
      <xdr:spPr bwMode="auto">
        <a:xfrm>
          <a:off x="590550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814" name="Text Box 76">
          <a:extLst>
            <a:ext uri="{FF2B5EF4-FFF2-40B4-BE49-F238E27FC236}">
              <a16:creationId xmlns:a16="http://schemas.microsoft.com/office/drawing/2014/main" xmlns="" id="{00000000-0008-0000-1100-00002E03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815" name="Text Box 77">
          <a:extLst>
            <a:ext uri="{FF2B5EF4-FFF2-40B4-BE49-F238E27FC236}">
              <a16:creationId xmlns:a16="http://schemas.microsoft.com/office/drawing/2014/main" xmlns="" id="{00000000-0008-0000-1100-00002F03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816" name="Text Box 78">
          <a:extLst>
            <a:ext uri="{FF2B5EF4-FFF2-40B4-BE49-F238E27FC236}">
              <a16:creationId xmlns:a16="http://schemas.microsoft.com/office/drawing/2014/main" xmlns="" id="{00000000-0008-0000-1100-00003003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817" name="Text Box 15">
          <a:extLst>
            <a:ext uri="{FF2B5EF4-FFF2-40B4-BE49-F238E27FC236}">
              <a16:creationId xmlns:a16="http://schemas.microsoft.com/office/drawing/2014/main" xmlns="" id="{00000000-0008-0000-1100-00003103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818" name="Text Box 74">
          <a:extLst>
            <a:ext uri="{FF2B5EF4-FFF2-40B4-BE49-F238E27FC236}">
              <a16:creationId xmlns:a16="http://schemas.microsoft.com/office/drawing/2014/main" xmlns="" id="{00000000-0008-0000-1100-00003203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819" name="Text Box 75">
          <a:extLst>
            <a:ext uri="{FF2B5EF4-FFF2-40B4-BE49-F238E27FC236}">
              <a16:creationId xmlns:a16="http://schemas.microsoft.com/office/drawing/2014/main" xmlns="" id="{00000000-0008-0000-1100-00003303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820" name="Text Box 76">
          <a:extLst>
            <a:ext uri="{FF2B5EF4-FFF2-40B4-BE49-F238E27FC236}">
              <a16:creationId xmlns:a16="http://schemas.microsoft.com/office/drawing/2014/main" xmlns="" id="{00000000-0008-0000-1100-00003403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821" name="Text Box 77">
          <a:extLst>
            <a:ext uri="{FF2B5EF4-FFF2-40B4-BE49-F238E27FC236}">
              <a16:creationId xmlns:a16="http://schemas.microsoft.com/office/drawing/2014/main" xmlns="" id="{00000000-0008-0000-1100-00003503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822" name="Text Box 78">
          <a:extLst>
            <a:ext uri="{FF2B5EF4-FFF2-40B4-BE49-F238E27FC236}">
              <a16:creationId xmlns:a16="http://schemas.microsoft.com/office/drawing/2014/main" xmlns="" id="{00000000-0008-0000-1100-00003603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823" name="Text Box 15">
          <a:extLst>
            <a:ext uri="{FF2B5EF4-FFF2-40B4-BE49-F238E27FC236}">
              <a16:creationId xmlns:a16="http://schemas.microsoft.com/office/drawing/2014/main" xmlns="" id="{00000000-0008-0000-1100-000037030000}"/>
            </a:ext>
          </a:extLst>
        </xdr:cNvPr>
        <xdr:cNvSpPr txBox="1">
          <a:spLocks noChangeArrowheads="1"/>
        </xdr:cNvSpPr>
      </xdr:nvSpPr>
      <xdr:spPr bwMode="auto">
        <a:xfrm>
          <a:off x="704850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824" name="Text Box 74">
          <a:extLst>
            <a:ext uri="{FF2B5EF4-FFF2-40B4-BE49-F238E27FC236}">
              <a16:creationId xmlns:a16="http://schemas.microsoft.com/office/drawing/2014/main" xmlns="" id="{00000000-0008-0000-1100-000038030000}"/>
            </a:ext>
          </a:extLst>
        </xdr:cNvPr>
        <xdr:cNvSpPr txBox="1">
          <a:spLocks noChangeArrowheads="1"/>
        </xdr:cNvSpPr>
      </xdr:nvSpPr>
      <xdr:spPr bwMode="auto">
        <a:xfrm>
          <a:off x="6962775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825" name="Text Box 75">
          <a:extLst>
            <a:ext uri="{FF2B5EF4-FFF2-40B4-BE49-F238E27FC236}">
              <a16:creationId xmlns:a16="http://schemas.microsoft.com/office/drawing/2014/main" xmlns="" id="{00000000-0008-0000-1100-000039030000}"/>
            </a:ext>
          </a:extLst>
        </xdr:cNvPr>
        <xdr:cNvSpPr txBox="1">
          <a:spLocks noChangeArrowheads="1"/>
        </xdr:cNvSpPr>
      </xdr:nvSpPr>
      <xdr:spPr bwMode="auto">
        <a:xfrm>
          <a:off x="590550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826" name="Text Box 76">
          <a:extLst>
            <a:ext uri="{FF2B5EF4-FFF2-40B4-BE49-F238E27FC236}">
              <a16:creationId xmlns:a16="http://schemas.microsoft.com/office/drawing/2014/main" xmlns="" id="{00000000-0008-0000-1100-00003A03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827" name="Text Box 77">
          <a:extLst>
            <a:ext uri="{FF2B5EF4-FFF2-40B4-BE49-F238E27FC236}">
              <a16:creationId xmlns:a16="http://schemas.microsoft.com/office/drawing/2014/main" xmlns="" id="{00000000-0008-0000-1100-00003B03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828" name="Text Box 78">
          <a:extLst>
            <a:ext uri="{FF2B5EF4-FFF2-40B4-BE49-F238E27FC236}">
              <a16:creationId xmlns:a16="http://schemas.microsoft.com/office/drawing/2014/main" xmlns="" id="{00000000-0008-0000-1100-00003C03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829" name="Text Box 15">
          <a:extLst>
            <a:ext uri="{FF2B5EF4-FFF2-40B4-BE49-F238E27FC236}">
              <a16:creationId xmlns:a16="http://schemas.microsoft.com/office/drawing/2014/main" xmlns="" id="{00000000-0008-0000-1100-00003D03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830" name="Text Box 74">
          <a:extLst>
            <a:ext uri="{FF2B5EF4-FFF2-40B4-BE49-F238E27FC236}">
              <a16:creationId xmlns:a16="http://schemas.microsoft.com/office/drawing/2014/main" xmlns="" id="{00000000-0008-0000-1100-00003E03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831" name="Text Box 75">
          <a:extLst>
            <a:ext uri="{FF2B5EF4-FFF2-40B4-BE49-F238E27FC236}">
              <a16:creationId xmlns:a16="http://schemas.microsoft.com/office/drawing/2014/main" xmlns="" id="{00000000-0008-0000-1100-00003F03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832" name="Text Box 76">
          <a:extLst>
            <a:ext uri="{FF2B5EF4-FFF2-40B4-BE49-F238E27FC236}">
              <a16:creationId xmlns:a16="http://schemas.microsoft.com/office/drawing/2014/main" xmlns="" id="{00000000-0008-0000-1100-00004003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833" name="Text Box 77">
          <a:extLst>
            <a:ext uri="{FF2B5EF4-FFF2-40B4-BE49-F238E27FC236}">
              <a16:creationId xmlns:a16="http://schemas.microsoft.com/office/drawing/2014/main" xmlns="" id="{00000000-0008-0000-1100-00004103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834" name="Text Box 78">
          <a:extLst>
            <a:ext uri="{FF2B5EF4-FFF2-40B4-BE49-F238E27FC236}">
              <a16:creationId xmlns:a16="http://schemas.microsoft.com/office/drawing/2014/main" xmlns="" id="{00000000-0008-0000-1100-00004203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835" name="Text Box 15">
          <a:extLst>
            <a:ext uri="{FF2B5EF4-FFF2-40B4-BE49-F238E27FC236}">
              <a16:creationId xmlns:a16="http://schemas.microsoft.com/office/drawing/2014/main" xmlns="" id="{00000000-0008-0000-1100-000043030000}"/>
            </a:ext>
          </a:extLst>
        </xdr:cNvPr>
        <xdr:cNvSpPr txBox="1">
          <a:spLocks noChangeArrowheads="1"/>
        </xdr:cNvSpPr>
      </xdr:nvSpPr>
      <xdr:spPr bwMode="auto">
        <a:xfrm>
          <a:off x="704850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836" name="Text Box 74">
          <a:extLst>
            <a:ext uri="{FF2B5EF4-FFF2-40B4-BE49-F238E27FC236}">
              <a16:creationId xmlns:a16="http://schemas.microsoft.com/office/drawing/2014/main" xmlns="" id="{00000000-0008-0000-1100-000044030000}"/>
            </a:ext>
          </a:extLst>
        </xdr:cNvPr>
        <xdr:cNvSpPr txBox="1">
          <a:spLocks noChangeArrowheads="1"/>
        </xdr:cNvSpPr>
      </xdr:nvSpPr>
      <xdr:spPr bwMode="auto">
        <a:xfrm>
          <a:off x="6962775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837" name="Text Box 75">
          <a:extLst>
            <a:ext uri="{FF2B5EF4-FFF2-40B4-BE49-F238E27FC236}">
              <a16:creationId xmlns:a16="http://schemas.microsoft.com/office/drawing/2014/main" xmlns="" id="{00000000-0008-0000-1100-000045030000}"/>
            </a:ext>
          </a:extLst>
        </xdr:cNvPr>
        <xdr:cNvSpPr txBox="1">
          <a:spLocks noChangeArrowheads="1"/>
        </xdr:cNvSpPr>
      </xdr:nvSpPr>
      <xdr:spPr bwMode="auto">
        <a:xfrm>
          <a:off x="590550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838" name="Text Box 76">
          <a:extLst>
            <a:ext uri="{FF2B5EF4-FFF2-40B4-BE49-F238E27FC236}">
              <a16:creationId xmlns:a16="http://schemas.microsoft.com/office/drawing/2014/main" xmlns="" id="{00000000-0008-0000-1100-00004603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839" name="Text Box 77">
          <a:extLst>
            <a:ext uri="{FF2B5EF4-FFF2-40B4-BE49-F238E27FC236}">
              <a16:creationId xmlns:a16="http://schemas.microsoft.com/office/drawing/2014/main" xmlns="" id="{00000000-0008-0000-1100-00004703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840" name="Text Box 78">
          <a:extLst>
            <a:ext uri="{FF2B5EF4-FFF2-40B4-BE49-F238E27FC236}">
              <a16:creationId xmlns:a16="http://schemas.microsoft.com/office/drawing/2014/main" xmlns="" id="{00000000-0008-0000-1100-00004803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841" name="Text Box 15">
          <a:extLst>
            <a:ext uri="{FF2B5EF4-FFF2-40B4-BE49-F238E27FC236}">
              <a16:creationId xmlns:a16="http://schemas.microsoft.com/office/drawing/2014/main" xmlns="" id="{00000000-0008-0000-1100-000049030000}"/>
            </a:ext>
          </a:extLst>
        </xdr:cNvPr>
        <xdr:cNvSpPr txBox="1">
          <a:spLocks noChangeArrowheads="1"/>
        </xdr:cNvSpPr>
      </xdr:nvSpPr>
      <xdr:spPr bwMode="auto">
        <a:xfrm>
          <a:off x="704850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842" name="Text Box 74">
          <a:extLst>
            <a:ext uri="{FF2B5EF4-FFF2-40B4-BE49-F238E27FC236}">
              <a16:creationId xmlns:a16="http://schemas.microsoft.com/office/drawing/2014/main" xmlns="" id="{00000000-0008-0000-1100-00004A030000}"/>
            </a:ext>
          </a:extLst>
        </xdr:cNvPr>
        <xdr:cNvSpPr txBox="1">
          <a:spLocks noChangeArrowheads="1"/>
        </xdr:cNvSpPr>
      </xdr:nvSpPr>
      <xdr:spPr bwMode="auto">
        <a:xfrm>
          <a:off x="6962775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843" name="Text Box 75">
          <a:extLst>
            <a:ext uri="{FF2B5EF4-FFF2-40B4-BE49-F238E27FC236}">
              <a16:creationId xmlns:a16="http://schemas.microsoft.com/office/drawing/2014/main" xmlns="" id="{00000000-0008-0000-1100-00004B030000}"/>
            </a:ext>
          </a:extLst>
        </xdr:cNvPr>
        <xdr:cNvSpPr txBox="1">
          <a:spLocks noChangeArrowheads="1"/>
        </xdr:cNvSpPr>
      </xdr:nvSpPr>
      <xdr:spPr bwMode="auto">
        <a:xfrm>
          <a:off x="590550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844" name="Text Box 76">
          <a:extLst>
            <a:ext uri="{FF2B5EF4-FFF2-40B4-BE49-F238E27FC236}">
              <a16:creationId xmlns:a16="http://schemas.microsoft.com/office/drawing/2014/main" xmlns="" id="{00000000-0008-0000-1100-00004C03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845" name="Text Box 77">
          <a:extLst>
            <a:ext uri="{FF2B5EF4-FFF2-40B4-BE49-F238E27FC236}">
              <a16:creationId xmlns:a16="http://schemas.microsoft.com/office/drawing/2014/main" xmlns="" id="{00000000-0008-0000-1100-00004D03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846" name="Text Box 78">
          <a:extLst>
            <a:ext uri="{FF2B5EF4-FFF2-40B4-BE49-F238E27FC236}">
              <a16:creationId xmlns:a16="http://schemas.microsoft.com/office/drawing/2014/main" xmlns="" id="{00000000-0008-0000-1100-00004E03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847" name="Text Box 15">
          <a:extLst>
            <a:ext uri="{FF2B5EF4-FFF2-40B4-BE49-F238E27FC236}">
              <a16:creationId xmlns:a16="http://schemas.microsoft.com/office/drawing/2014/main" xmlns="" id="{00000000-0008-0000-1100-00004F03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848" name="Text Box 74">
          <a:extLst>
            <a:ext uri="{FF2B5EF4-FFF2-40B4-BE49-F238E27FC236}">
              <a16:creationId xmlns:a16="http://schemas.microsoft.com/office/drawing/2014/main" xmlns="" id="{00000000-0008-0000-1100-00005003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849" name="Text Box 75">
          <a:extLst>
            <a:ext uri="{FF2B5EF4-FFF2-40B4-BE49-F238E27FC236}">
              <a16:creationId xmlns:a16="http://schemas.microsoft.com/office/drawing/2014/main" xmlns="" id="{00000000-0008-0000-1100-00005103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850" name="Text Box 76">
          <a:extLst>
            <a:ext uri="{FF2B5EF4-FFF2-40B4-BE49-F238E27FC236}">
              <a16:creationId xmlns:a16="http://schemas.microsoft.com/office/drawing/2014/main" xmlns="" id="{00000000-0008-0000-1100-00005203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851" name="Text Box 77">
          <a:extLst>
            <a:ext uri="{FF2B5EF4-FFF2-40B4-BE49-F238E27FC236}">
              <a16:creationId xmlns:a16="http://schemas.microsoft.com/office/drawing/2014/main" xmlns="" id="{00000000-0008-0000-1100-00005303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852" name="Text Box 78">
          <a:extLst>
            <a:ext uri="{FF2B5EF4-FFF2-40B4-BE49-F238E27FC236}">
              <a16:creationId xmlns:a16="http://schemas.microsoft.com/office/drawing/2014/main" xmlns="" id="{00000000-0008-0000-1100-00005403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853" name="Text Box 15">
          <a:extLst>
            <a:ext uri="{FF2B5EF4-FFF2-40B4-BE49-F238E27FC236}">
              <a16:creationId xmlns:a16="http://schemas.microsoft.com/office/drawing/2014/main" xmlns="" id="{00000000-0008-0000-1100-000055030000}"/>
            </a:ext>
          </a:extLst>
        </xdr:cNvPr>
        <xdr:cNvSpPr txBox="1">
          <a:spLocks noChangeArrowheads="1"/>
        </xdr:cNvSpPr>
      </xdr:nvSpPr>
      <xdr:spPr bwMode="auto">
        <a:xfrm>
          <a:off x="704850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854" name="Text Box 74">
          <a:extLst>
            <a:ext uri="{FF2B5EF4-FFF2-40B4-BE49-F238E27FC236}">
              <a16:creationId xmlns:a16="http://schemas.microsoft.com/office/drawing/2014/main" xmlns="" id="{00000000-0008-0000-1100-000056030000}"/>
            </a:ext>
          </a:extLst>
        </xdr:cNvPr>
        <xdr:cNvSpPr txBox="1">
          <a:spLocks noChangeArrowheads="1"/>
        </xdr:cNvSpPr>
      </xdr:nvSpPr>
      <xdr:spPr bwMode="auto">
        <a:xfrm>
          <a:off x="6962775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76200" cy="200024"/>
    <xdr:sp macro="" textlink="">
      <xdr:nvSpPr>
        <xdr:cNvPr id="855" name="Text Box 75">
          <a:extLst>
            <a:ext uri="{FF2B5EF4-FFF2-40B4-BE49-F238E27FC236}">
              <a16:creationId xmlns:a16="http://schemas.microsoft.com/office/drawing/2014/main" xmlns="" id="{00000000-0008-0000-1100-000057030000}"/>
            </a:ext>
          </a:extLst>
        </xdr:cNvPr>
        <xdr:cNvSpPr txBox="1">
          <a:spLocks noChangeArrowheads="1"/>
        </xdr:cNvSpPr>
      </xdr:nvSpPr>
      <xdr:spPr bwMode="auto">
        <a:xfrm>
          <a:off x="590550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856" name="Text Box 76">
          <a:extLst>
            <a:ext uri="{FF2B5EF4-FFF2-40B4-BE49-F238E27FC236}">
              <a16:creationId xmlns:a16="http://schemas.microsoft.com/office/drawing/2014/main" xmlns="" id="{00000000-0008-0000-1100-00005803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857" name="Text Box 77">
          <a:extLst>
            <a:ext uri="{FF2B5EF4-FFF2-40B4-BE49-F238E27FC236}">
              <a16:creationId xmlns:a16="http://schemas.microsoft.com/office/drawing/2014/main" xmlns="" id="{00000000-0008-0000-1100-00005903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0024"/>
    <xdr:sp macro="" textlink="">
      <xdr:nvSpPr>
        <xdr:cNvPr id="858" name="Text Box 78">
          <a:extLst>
            <a:ext uri="{FF2B5EF4-FFF2-40B4-BE49-F238E27FC236}">
              <a16:creationId xmlns:a16="http://schemas.microsoft.com/office/drawing/2014/main" xmlns="" id="{00000000-0008-0000-1100-00005A030000}"/>
            </a:ext>
          </a:extLst>
        </xdr:cNvPr>
        <xdr:cNvSpPr txBox="1">
          <a:spLocks noChangeArrowheads="1"/>
        </xdr:cNvSpPr>
      </xdr:nvSpPr>
      <xdr:spPr bwMode="auto">
        <a:xfrm>
          <a:off x="3867150" y="237077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38100</xdr:rowOff>
    </xdr:to>
    <xdr:sp macro="" textlink="">
      <xdr:nvSpPr>
        <xdr:cNvPr id="859" name="Text Box 5">
          <a:extLst>
            <a:ext uri="{FF2B5EF4-FFF2-40B4-BE49-F238E27FC236}">
              <a16:creationId xmlns:a16="http://schemas.microsoft.com/office/drawing/2014/main" xmlns="" id="{00000000-0008-0000-1100-00005B030000}"/>
            </a:ext>
          </a:extLst>
        </xdr:cNvPr>
        <xdr:cNvSpPr txBox="1">
          <a:spLocks noChangeArrowheads="1"/>
        </xdr:cNvSpPr>
      </xdr:nvSpPr>
      <xdr:spPr bwMode="auto">
        <a:xfrm>
          <a:off x="3867150" y="24765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76200</xdr:rowOff>
    </xdr:to>
    <xdr:sp macro="" textlink="">
      <xdr:nvSpPr>
        <xdr:cNvPr id="860" name="Text Box 40">
          <a:extLst>
            <a:ext uri="{FF2B5EF4-FFF2-40B4-BE49-F238E27FC236}">
              <a16:creationId xmlns:a16="http://schemas.microsoft.com/office/drawing/2014/main" xmlns="" id="{00000000-0008-0000-1100-00005C030000}"/>
            </a:ext>
          </a:extLst>
        </xdr:cNvPr>
        <xdr:cNvSpPr txBox="1">
          <a:spLocks noChangeArrowheads="1"/>
        </xdr:cNvSpPr>
      </xdr:nvSpPr>
      <xdr:spPr bwMode="auto">
        <a:xfrm>
          <a:off x="3867150" y="24765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95250</xdr:rowOff>
    </xdr:to>
    <xdr:sp macro="" textlink="">
      <xdr:nvSpPr>
        <xdr:cNvPr id="861" name="Text Box 38">
          <a:extLst>
            <a:ext uri="{FF2B5EF4-FFF2-40B4-BE49-F238E27FC236}">
              <a16:creationId xmlns:a16="http://schemas.microsoft.com/office/drawing/2014/main" xmlns="" id="{00000000-0008-0000-1100-00005D030000}"/>
            </a:ext>
          </a:extLst>
        </xdr:cNvPr>
        <xdr:cNvSpPr txBox="1">
          <a:spLocks noChangeArrowheads="1"/>
        </xdr:cNvSpPr>
      </xdr:nvSpPr>
      <xdr:spPr bwMode="auto">
        <a:xfrm>
          <a:off x="3867150" y="24765000"/>
          <a:ext cx="762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114300</xdr:rowOff>
    </xdr:to>
    <xdr:sp macro="" textlink="">
      <xdr:nvSpPr>
        <xdr:cNvPr id="862" name="Text Box 38">
          <a:extLst>
            <a:ext uri="{FF2B5EF4-FFF2-40B4-BE49-F238E27FC236}">
              <a16:creationId xmlns:a16="http://schemas.microsoft.com/office/drawing/2014/main" xmlns="" id="{00000000-0008-0000-1100-00005E030000}"/>
            </a:ext>
          </a:extLst>
        </xdr:cNvPr>
        <xdr:cNvSpPr txBox="1">
          <a:spLocks noChangeArrowheads="1"/>
        </xdr:cNvSpPr>
      </xdr:nvSpPr>
      <xdr:spPr bwMode="auto">
        <a:xfrm>
          <a:off x="3867150" y="247650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863" name="Text Box 54">
          <a:extLst>
            <a:ext uri="{FF2B5EF4-FFF2-40B4-BE49-F238E27FC236}">
              <a16:creationId xmlns:a16="http://schemas.microsoft.com/office/drawing/2014/main" xmlns="" id="{00000000-0008-0000-1100-00005F030000}"/>
            </a:ext>
          </a:extLst>
        </xdr:cNvPr>
        <xdr:cNvSpPr txBox="1">
          <a:spLocks noChangeArrowheads="1"/>
        </xdr:cNvSpPr>
      </xdr:nvSpPr>
      <xdr:spPr bwMode="auto">
        <a:xfrm>
          <a:off x="3867150" y="24765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864" name="Text Box 55">
          <a:extLst>
            <a:ext uri="{FF2B5EF4-FFF2-40B4-BE49-F238E27FC236}">
              <a16:creationId xmlns:a16="http://schemas.microsoft.com/office/drawing/2014/main" xmlns="" id="{00000000-0008-0000-1100-000060030000}"/>
            </a:ext>
          </a:extLst>
        </xdr:cNvPr>
        <xdr:cNvSpPr txBox="1">
          <a:spLocks noChangeArrowheads="1"/>
        </xdr:cNvSpPr>
      </xdr:nvSpPr>
      <xdr:spPr bwMode="auto">
        <a:xfrm>
          <a:off x="3867150" y="24765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95250</xdr:rowOff>
    </xdr:to>
    <xdr:sp macro="" textlink="">
      <xdr:nvSpPr>
        <xdr:cNvPr id="865" name="Text Box 38">
          <a:extLst>
            <a:ext uri="{FF2B5EF4-FFF2-40B4-BE49-F238E27FC236}">
              <a16:creationId xmlns:a16="http://schemas.microsoft.com/office/drawing/2014/main" xmlns="" id="{00000000-0008-0000-1100-000061030000}"/>
            </a:ext>
          </a:extLst>
        </xdr:cNvPr>
        <xdr:cNvSpPr txBox="1">
          <a:spLocks noChangeArrowheads="1"/>
        </xdr:cNvSpPr>
      </xdr:nvSpPr>
      <xdr:spPr bwMode="auto">
        <a:xfrm>
          <a:off x="3867150" y="24765000"/>
          <a:ext cx="762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114300</xdr:rowOff>
    </xdr:to>
    <xdr:sp macro="" textlink="">
      <xdr:nvSpPr>
        <xdr:cNvPr id="866" name="Text Box 38">
          <a:extLst>
            <a:ext uri="{FF2B5EF4-FFF2-40B4-BE49-F238E27FC236}">
              <a16:creationId xmlns:a16="http://schemas.microsoft.com/office/drawing/2014/main" xmlns="" id="{00000000-0008-0000-1100-000062030000}"/>
            </a:ext>
          </a:extLst>
        </xdr:cNvPr>
        <xdr:cNvSpPr txBox="1">
          <a:spLocks noChangeArrowheads="1"/>
        </xdr:cNvSpPr>
      </xdr:nvSpPr>
      <xdr:spPr bwMode="auto">
        <a:xfrm>
          <a:off x="3867150" y="247650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76200</xdr:rowOff>
    </xdr:to>
    <xdr:sp macro="" textlink="">
      <xdr:nvSpPr>
        <xdr:cNvPr id="867" name="Text Box 38">
          <a:extLst>
            <a:ext uri="{FF2B5EF4-FFF2-40B4-BE49-F238E27FC236}">
              <a16:creationId xmlns:a16="http://schemas.microsoft.com/office/drawing/2014/main" xmlns="" id="{00000000-0008-0000-1100-000063030000}"/>
            </a:ext>
          </a:extLst>
        </xdr:cNvPr>
        <xdr:cNvSpPr txBox="1">
          <a:spLocks noChangeArrowheads="1"/>
        </xdr:cNvSpPr>
      </xdr:nvSpPr>
      <xdr:spPr bwMode="auto">
        <a:xfrm>
          <a:off x="3867150" y="24765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95250</xdr:rowOff>
    </xdr:to>
    <xdr:sp macro="" textlink="">
      <xdr:nvSpPr>
        <xdr:cNvPr id="868" name="Text Box 38">
          <a:extLst>
            <a:ext uri="{FF2B5EF4-FFF2-40B4-BE49-F238E27FC236}">
              <a16:creationId xmlns:a16="http://schemas.microsoft.com/office/drawing/2014/main" xmlns="" id="{00000000-0008-0000-1100-000064030000}"/>
            </a:ext>
          </a:extLst>
        </xdr:cNvPr>
        <xdr:cNvSpPr txBox="1">
          <a:spLocks noChangeArrowheads="1"/>
        </xdr:cNvSpPr>
      </xdr:nvSpPr>
      <xdr:spPr bwMode="auto">
        <a:xfrm>
          <a:off x="3867150" y="24765000"/>
          <a:ext cx="762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76200</xdr:rowOff>
    </xdr:to>
    <xdr:sp macro="" textlink="">
      <xdr:nvSpPr>
        <xdr:cNvPr id="869" name="Text Box 38">
          <a:extLst>
            <a:ext uri="{FF2B5EF4-FFF2-40B4-BE49-F238E27FC236}">
              <a16:creationId xmlns:a16="http://schemas.microsoft.com/office/drawing/2014/main" xmlns="" id="{00000000-0008-0000-1100-000065030000}"/>
            </a:ext>
          </a:extLst>
        </xdr:cNvPr>
        <xdr:cNvSpPr txBox="1">
          <a:spLocks noChangeArrowheads="1"/>
        </xdr:cNvSpPr>
      </xdr:nvSpPr>
      <xdr:spPr bwMode="auto">
        <a:xfrm>
          <a:off x="3867150" y="24765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95250</xdr:rowOff>
    </xdr:to>
    <xdr:sp macro="" textlink="">
      <xdr:nvSpPr>
        <xdr:cNvPr id="870" name="Text Box 38">
          <a:extLst>
            <a:ext uri="{FF2B5EF4-FFF2-40B4-BE49-F238E27FC236}">
              <a16:creationId xmlns:a16="http://schemas.microsoft.com/office/drawing/2014/main" xmlns="" id="{00000000-0008-0000-1100-000066030000}"/>
            </a:ext>
          </a:extLst>
        </xdr:cNvPr>
        <xdr:cNvSpPr txBox="1">
          <a:spLocks noChangeArrowheads="1"/>
        </xdr:cNvSpPr>
      </xdr:nvSpPr>
      <xdr:spPr bwMode="auto">
        <a:xfrm>
          <a:off x="3867150" y="24765000"/>
          <a:ext cx="762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76200</xdr:rowOff>
    </xdr:to>
    <xdr:sp macro="" textlink="">
      <xdr:nvSpPr>
        <xdr:cNvPr id="871" name="Text Box 38">
          <a:extLst>
            <a:ext uri="{FF2B5EF4-FFF2-40B4-BE49-F238E27FC236}">
              <a16:creationId xmlns:a16="http://schemas.microsoft.com/office/drawing/2014/main" xmlns="" id="{00000000-0008-0000-1100-000067030000}"/>
            </a:ext>
          </a:extLst>
        </xdr:cNvPr>
        <xdr:cNvSpPr txBox="1">
          <a:spLocks noChangeArrowheads="1"/>
        </xdr:cNvSpPr>
      </xdr:nvSpPr>
      <xdr:spPr bwMode="auto">
        <a:xfrm>
          <a:off x="3867150" y="24765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95250</xdr:rowOff>
    </xdr:to>
    <xdr:sp macro="" textlink="">
      <xdr:nvSpPr>
        <xdr:cNvPr id="872" name="Text Box 38">
          <a:extLst>
            <a:ext uri="{FF2B5EF4-FFF2-40B4-BE49-F238E27FC236}">
              <a16:creationId xmlns:a16="http://schemas.microsoft.com/office/drawing/2014/main" xmlns="" id="{00000000-0008-0000-1100-000068030000}"/>
            </a:ext>
          </a:extLst>
        </xdr:cNvPr>
        <xdr:cNvSpPr txBox="1">
          <a:spLocks noChangeArrowheads="1"/>
        </xdr:cNvSpPr>
      </xdr:nvSpPr>
      <xdr:spPr bwMode="auto">
        <a:xfrm>
          <a:off x="3867150" y="24765000"/>
          <a:ext cx="762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0</xdr:rowOff>
    </xdr:to>
    <xdr:sp macro="" textlink="">
      <xdr:nvSpPr>
        <xdr:cNvPr id="873" name="Text Box 54">
          <a:extLst>
            <a:ext uri="{FF2B5EF4-FFF2-40B4-BE49-F238E27FC236}">
              <a16:creationId xmlns:a16="http://schemas.microsoft.com/office/drawing/2014/main" xmlns="" id="{00000000-0008-0000-1100-000069030000}"/>
            </a:ext>
          </a:extLst>
        </xdr:cNvPr>
        <xdr:cNvSpPr txBox="1">
          <a:spLocks noChangeArrowheads="1"/>
        </xdr:cNvSpPr>
      </xdr:nvSpPr>
      <xdr:spPr bwMode="auto">
        <a:xfrm>
          <a:off x="3867150" y="2476500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0</xdr:rowOff>
    </xdr:to>
    <xdr:sp macro="" textlink="">
      <xdr:nvSpPr>
        <xdr:cNvPr id="874" name="Text Box 55">
          <a:extLst>
            <a:ext uri="{FF2B5EF4-FFF2-40B4-BE49-F238E27FC236}">
              <a16:creationId xmlns:a16="http://schemas.microsoft.com/office/drawing/2014/main" xmlns="" id="{00000000-0008-0000-1100-00006A030000}"/>
            </a:ext>
          </a:extLst>
        </xdr:cNvPr>
        <xdr:cNvSpPr txBox="1">
          <a:spLocks noChangeArrowheads="1"/>
        </xdr:cNvSpPr>
      </xdr:nvSpPr>
      <xdr:spPr bwMode="auto">
        <a:xfrm>
          <a:off x="3867150" y="2476500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76200</xdr:rowOff>
    </xdr:to>
    <xdr:sp macro="" textlink="">
      <xdr:nvSpPr>
        <xdr:cNvPr id="875" name="Text Box 38">
          <a:extLst>
            <a:ext uri="{FF2B5EF4-FFF2-40B4-BE49-F238E27FC236}">
              <a16:creationId xmlns:a16="http://schemas.microsoft.com/office/drawing/2014/main" xmlns="" id="{00000000-0008-0000-1100-00006B030000}"/>
            </a:ext>
          </a:extLst>
        </xdr:cNvPr>
        <xdr:cNvSpPr txBox="1">
          <a:spLocks noChangeArrowheads="1"/>
        </xdr:cNvSpPr>
      </xdr:nvSpPr>
      <xdr:spPr bwMode="auto">
        <a:xfrm>
          <a:off x="3867150" y="24765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95250</xdr:rowOff>
    </xdr:to>
    <xdr:sp macro="" textlink="">
      <xdr:nvSpPr>
        <xdr:cNvPr id="876" name="Text Box 38">
          <a:extLst>
            <a:ext uri="{FF2B5EF4-FFF2-40B4-BE49-F238E27FC236}">
              <a16:creationId xmlns:a16="http://schemas.microsoft.com/office/drawing/2014/main" xmlns="" id="{00000000-0008-0000-1100-00006C030000}"/>
            </a:ext>
          </a:extLst>
        </xdr:cNvPr>
        <xdr:cNvSpPr txBox="1">
          <a:spLocks noChangeArrowheads="1"/>
        </xdr:cNvSpPr>
      </xdr:nvSpPr>
      <xdr:spPr bwMode="auto">
        <a:xfrm>
          <a:off x="3867150" y="24765000"/>
          <a:ext cx="762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76200</xdr:rowOff>
    </xdr:to>
    <xdr:sp macro="" textlink="">
      <xdr:nvSpPr>
        <xdr:cNvPr id="877" name="Text Box 38">
          <a:extLst>
            <a:ext uri="{FF2B5EF4-FFF2-40B4-BE49-F238E27FC236}">
              <a16:creationId xmlns:a16="http://schemas.microsoft.com/office/drawing/2014/main" xmlns="" id="{00000000-0008-0000-1100-00006D030000}"/>
            </a:ext>
          </a:extLst>
        </xdr:cNvPr>
        <xdr:cNvSpPr txBox="1">
          <a:spLocks noChangeArrowheads="1"/>
        </xdr:cNvSpPr>
      </xdr:nvSpPr>
      <xdr:spPr bwMode="auto">
        <a:xfrm>
          <a:off x="3867150" y="24765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95250</xdr:rowOff>
    </xdr:to>
    <xdr:sp macro="" textlink="">
      <xdr:nvSpPr>
        <xdr:cNvPr id="878" name="Text Box 38">
          <a:extLst>
            <a:ext uri="{FF2B5EF4-FFF2-40B4-BE49-F238E27FC236}">
              <a16:creationId xmlns:a16="http://schemas.microsoft.com/office/drawing/2014/main" xmlns="" id="{00000000-0008-0000-1100-00006E030000}"/>
            </a:ext>
          </a:extLst>
        </xdr:cNvPr>
        <xdr:cNvSpPr txBox="1">
          <a:spLocks noChangeArrowheads="1"/>
        </xdr:cNvSpPr>
      </xdr:nvSpPr>
      <xdr:spPr bwMode="auto">
        <a:xfrm>
          <a:off x="3867150" y="24765000"/>
          <a:ext cx="762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76200</xdr:rowOff>
    </xdr:to>
    <xdr:sp macro="" textlink="">
      <xdr:nvSpPr>
        <xdr:cNvPr id="879" name="Text Box 38">
          <a:extLst>
            <a:ext uri="{FF2B5EF4-FFF2-40B4-BE49-F238E27FC236}">
              <a16:creationId xmlns:a16="http://schemas.microsoft.com/office/drawing/2014/main" xmlns="" id="{00000000-0008-0000-1100-00006F030000}"/>
            </a:ext>
          </a:extLst>
        </xdr:cNvPr>
        <xdr:cNvSpPr txBox="1">
          <a:spLocks noChangeArrowheads="1"/>
        </xdr:cNvSpPr>
      </xdr:nvSpPr>
      <xdr:spPr bwMode="auto">
        <a:xfrm>
          <a:off x="3867150" y="24765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95250</xdr:rowOff>
    </xdr:to>
    <xdr:sp macro="" textlink="">
      <xdr:nvSpPr>
        <xdr:cNvPr id="880" name="Text Box 38">
          <a:extLst>
            <a:ext uri="{FF2B5EF4-FFF2-40B4-BE49-F238E27FC236}">
              <a16:creationId xmlns:a16="http://schemas.microsoft.com/office/drawing/2014/main" xmlns="" id="{00000000-0008-0000-1100-000070030000}"/>
            </a:ext>
          </a:extLst>
        </xdr:cNvPr>
        <xdr:cNvSpPr txBox="1">
          <a:spLocks noChangeArrowheads="1"/>
        </xdr:cNvSpPr>
      </xdr:nvSpPr>
      <xdr:spPr bwMode="auto">
        <a:xfrm>
          <a:off x="3867150" y="24765000"/>
          <a:ext cx="762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76200</xdr:rowOff>
    </xdr:to>
    <xdr:sp macro="" textlink="">
      <xdr:nvSpPr>
        <xdr:cNvPr id="881" name="Text Box 38">
          <a:extLst>
            <a:ext uri="{FF2B5EF4-FFF2-40B4-BE49-F238E27FC236}">
              <a16:creationId xmlns:a16="http://schemas.microsoft.com/office/drawing/2014/main" xmlns="" id="{00000000-0008-0000-1100-000071030000}"/>
            </a:ext>
          </a:extLst>
        </xdr:cNvPr>
        <xdr:cNvSpPr txBox="1">
          <a:spLocks noChangeArrowheads="1"/>
        </xdr:cNvSpPr>
      </xdr:nvSpPr>
      <xdr:spPr bwMode="auto">
        <a:xfrm>
          <a:off x="3867150" y="24765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95250</xdr:rowOff>
    </xdr:to>
    <xdr:sp macro="" textlink="">
      <xdr:nvSpPr>
        <xdr:cNvPr id="882" name="Text Box 38">
          <a:extLst>
            <a:ext uri="{FF2B5EF4-FFF2-40B4-BE49-F238E27FC236}">
              <a16:creationId xmlns:a16="http://schemas.microsoft.com/office/drawing/2014/main" xmlns="" id="{00000000-0008-0000-1100-000072030000}"/>
            </a:ext>
          </a:extLst>
        </xdr:cNvPr>
        <xdr:cNvSpPr txBox="1">
          <a:spLocks noChangeArrowheads="1"/>
        </xdr:cNvSpPr>
      </xdr:nvSpPr>
      <xdr:spPr bwMode="auto">
        <a:xfrm>
          <a:off x="3867150" y="24765000"/>
          <a:ext cx="762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0</xdr:rowOff>
    </xdr:to>
    <xdr:sp macro="" textlink="">
      <xdr:nvSpPr>
        <xdr:cNvPr id="883" name="Text Box 54">
          <a:extLst>
            <a:ext uri="{FF2B5EF4-FFF2-40B4-BE49-F238E27FC236}">
              <a16:creationId xmlns:a16="http://schemas.microsoft.com/office/drawing/2014/main" xmlns="" id="{00000000-0008-0000-1100-000073030000}"/>
            </a:ext>
          </a:extLst>
        </xdr:cNvPr>
        <xdr:cNvSpPr txBox="1">
          <a:spLocks noChangeArrowheads="1"/>
        </xdr:cNvSpPr>
      </xdr:nvSpPr>
      <xdr:spPr bwMode="auto">
        <a:xfrm>
          <a:off x="3867150" y="2476500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0</xdr:rowOff>
    </xdr:to>
    <xdr:sp macro="" textlink="">
      <xdr:nvSpPr>
        <xdr:cNvPr id="884" name="Text Box 55">
          <a:extLst>
            <a:ext uri="{FF2B5EF4-FFF2-40B4-BE49-F238E27FC236}">
              <a16:creationId xmlns:a16="http://schemas.microsoft.com/office/drawing/2014/main" xmlns="" id="{00000000-0008-0000-1100-000074030000}"/>
            </a:ext>
          </a:extLst>
        </xdr:cNvPr>
        <xdr:cNvSpPr txBox="1">
          <a:spLocks noChangeArrowheads="1"/>
        </xdr:cNvSpPr>
      </xdr:nvSpPr>
      <xdr:spPr bwMode="auto">
        <a:xfrm>
          <a:off x="3867150" y="2476500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76200</xdr:rowOff>
    </xdr:to>
    <xdr:sp macro="" textlink="">
      <xdr:nvSpPr>
        <xdr:cNvPr id="885" name="Text Box 38">
          <a:extLst>
            <a:ext uri="{FF2B5EF4-FFF2-40B4-BE49-F238E27FC236}">
              <a16:creationId xmlns:a16="http://schemas.microsoft.com/office/drawing/2014/main" xmlns="" id="{00000000-0008-0000-1100-000075030000}"/>
            </a:ext>
          </a:extLst>
        </xdr:cNvPr>
        <xdr:cNvSpPr txBox="1">
          <a:spLocks noChangeArrowheads="1"/>
        </xdr:cNvSpPr>
      </xdr:nvSpPr>
      <xdr:spPr bwMode="auto">
        <a:xfrm>
          <a:off x="3867150" y="24765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76200</xdr:colOff>
      <xdr:row>37</xdr:row>
      <xdr:rowOff>95250</xdr:rowOff>
    </xdr:to>
    <xdr:sp macro="" textlink="">
      <xdr:nvSpPr>
        <xdr:cNvPr id="886" name="Text Box 38">
          <a:extLst>
            <a:ext uri="{FF2B5EF4-FFF2-40B4-BE49-F238E27FC236}">
              <a16:creationId xmlns:a16="http://schemas.microsoft.com/office/drawing/2014/main" xmlns="" id="{00000000-0008-0000-1100-000076030000}"/>
            </a:ext>
          </a:extLst>
        </xdr:cNvPr>
        <xdr:cNvSpPr txBox="1">
          <a:spLocks noChangeArrowheads="1"/>
        </xdr:cNvSpPr>
      </xdr:nvSpPr>
      <xdr:spPr bwMode="auto">
        <a:xfrm>
          <a:off x="3867150" y="24765000"/>
          <a:ext cx="762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0</xdr:colOff>
      <xdr:row>36</xdr:row>
      <xdr:rowOff>0</xdr:rowOff>
    </xdr:from>
    <xdr:ext cx="76200" cy="238125"/>
    <xdr:sp macro="" textlink="">
      <xdr:nvSpPr>
        <xdr:cNvPr id="887" name="Text Box 40">
          <a:extLst>
            <a:ext uri="{FF2B5EF4-FFF2-40B4-BE49-F238E27FC236}">
              <a16:creationId xmlns:a16="http://schemas.microsoft.com/office/drawing/2014/main" xmlns="" id="{00000000-0008-0000-1100-000077030000}"/>
            </a:ext>
          </a:extLst>
        </xdr:cNvPr>
        <xdr:cNvSpPr txBox="1">
          <a:spLocks noChangeArrowheads="1"/>
        </xdr:cNvSpPr>
      </xdr:nvSpPr>
      <xdr:spPr bwMode="auto">
        <a:xfrm>
          <a:off x="3867150" y="247650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09550"/>
    <xdr:sp macro="" textlink="">
      <xdr:nvSpPr>
        <xdr:cNvPr id="888" name="Text Box 5">
          <a:extLst>
            <a:ext uri="{FF2B5EF4-FFF2-40B4-BE49-F238E27FC236}">
              <a16:creationId xmlns:a16="http://schemas.microsoft.com/office/drawing/2014/main" xmlns="" id="{00000000-0008-0000-1100-000078030000}"/>
            </a:ext>
          </a:extLst>
        </xdr:cNvPr>
        <xdr:cNvSpPr txBox="1">
          <a:spLocks noChangeArrowheads="1"/>
        </xdr:cNvSpPr>
      </xdr:nvSpPr>
      <xdr:spPr bwMode="auto">
        <a:xfrm>
          <a:off x="3867150" y="24765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790575</xdr:colOff>
      <xdr:row>14</xdr:row>
      <xdr:rowOff>0</xdr:rowOff>
    </xdr:from>
    <xdr:to>
      <xdr:col>2</xdr:col>
      <xdr:colOff>790575</xdr:colOff>
      <xdr:row>16</xdr:row>
      <xdr:rowOff>28574</xdr:rowOff>
    </xdr:to>
    <xdr:sp macro="" textlink="">
      <xdr:nvSpPr>
        <xdr:cNvPr id="891" name="Text Box 10">
          <a:extLst>
            <a:ext uri="{FF2B5EF4-FFF2-40B4-BE49-F238E27FC236}">
              <a16:creationId xmlns:a16="http://schemas.microsoft.com/office/drawing/2014/main" xmlns="" id="{00000000-0008-0000-1100-00007B030000}"/>
            </a:ext>
          </a:extLst>
        </xdr:cNvPr>
        <xdr:cNvSpPr txBox="1">
          <a:spLocks noChangeArrowheads="1"/>
        </xdr:cNvSpPr>
      </xdr:nvSpPr>
      <xdr:spPr bwMode="auto">
        <a:xfrm>
          <a:off x="1857375" y="31032450"/>
          <a:ext cx="0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790575</xdr:colOff>
      <xdr:row>14</xdr:row>
      <xdr:rowOff>0</xdr:rowOff>
    </xdr:from>
    <xdr:to>
      <xdr:col>2</xdr:col>
      <xdr:colOff>790575</xdr:colOff>
      <xdr:row>16</xdr:row>
      <xdr:rowOff>28574</xdr:rowOff>
    </xdr:to>
    <xdr:sp macro="" textlink="">
      <xdr:nvSpPr>
        <xdr:cNvPr id="892" name="Text Box 11">
          <a:extLst>
            <a:ext uri="{FF2B5EF4-FFF2-40B4-BE49-F238E27FC236}">
              <a16:creationId xmlns:a16="http://schemas.microsoft.com/office/drawing/2014/main" xmlns="" id="{00000000-0008-0000-1100-00007C030000}"/>
            </a:ext>
          </a:extLst>
        </xdr:cNvPr>
        <xdr:cNvSpPr txBox="1">
          <a:spLocks noChangeArrowheads="1"/>
        </xdr:cNvSpPr>
      </xdr:nvSpPr>
      <xdr:spPr bwMode="auto">
        <a:xfrm>
          <a:off x="1857375" y="31032450"/>
          <a:ext cx="0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tuka/Desktop/x-bi/xarjTaRricxva%20baRis%20bolo%20koreqtirebu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განმარტებითი ბარათი"/>
      <sheetName val="nakrebi"/>
      <sheetName val="krebsiTi"/>
      <sheetName val="ob baRi"/>
      <sheetName val="samS baRi"/>
      <sheetName val="wyal-kanal"/>
      <sheetName val="eleqtro"/>
      <sheetName val="gaTboba1"/>
      <sheetName val="ვენტილაცია"/>
      <sheetName val="susti denebi"/>
      <sheetName val="samzareulos lifti"/>
      <sheetName val="ob saqvabe"/>
      <sheetName val="saqvabe samS."/>
      <sheetName val="saqvabis mowyobil."/>
      <sheetName val="ob samrecxao"/>
      <sheetName val="samrecxao samS. "/>
      <sheetName val="gaTboba samr"/>
      <sheetName val="wyal-kanal samr"/>
      <sheetName val="garewk"/>
      <sheetName val="gare el"/>
      <sheetName val="gazi"/>
      <sheetName val="keTilmowyoba"/>
      <sheetName val="Rob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8">
          <cell r="F18">
            <v>0.22430000000000003</v>
          </cell>
        </row>
      </sheetData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opLeftCell="A19" workbookViewId="0">
      <selection activeCell="A7" sqref="A7:N7"/>
    </sheetView>
  </sheetViews>
  <sheetFormatPr defaultColWidth="8.85546875" defaultRowHeight="15"/>
  <cols>
    <col min="1" max="1" width="8.42578125" style="19" customWidth="1"/>
    <col min="2" max="2" width="7.85546875" style="19" customWidth="1"/>
    <col min="3" max="4" width="7.42578125" style="19" customWidth="1"/>
    <col min="5" max="9" width="8.85546875" style="19"/>
    <col min="10" max="10" width="7.85546875" style="19" customWidth="1"/>
    <col min="11" max="11" width="11" style="19" customWidth="1"/>
    <col min="12" max="12" width="8.42578125" style="19" customWidth="1"/>
    <col min="13" max="13" width="8" style="19" customWidth="1"/>
    <col min="14" max="14" width="9" style="19" customWidth="1"/>
    <col min="15" max="16384" width="8.85546875" style="19"/>
  </cols>
  <sheetData>
    <row r="1" spans="1:14" s="2" customFormat="1" ht="22.5">
      <c r="A1" s="714"/>
      <c r="B1" s="715"/>
      <c r="C1" s="715"/>
      <c r="D1" s="715"/>
      <c r="E1" s="715"/>
      <c r="F1" s="715"/>
      <c r="G1" s="715"/>
      <c r="H1" s="715"/>
      <c r="I1" s="715"/>
      <c r="J1" s="715"/>
      <c r="K1" s="715"/>
      <c r="L1" s="715"/>
      <c r="M1" s="715"/>
      <c r="N1" s="715"/>
    </row>
    <row r="2" spans="1:14" ht="25.5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14" ht="47.25" customHeight="1">
      <c r="A3" s="716" t="s">
        <v>0</v>
      </c>
      <c r="B3" s="717"/>
      <c r="C3" s="717"/>
      <c r="D3" s="717"/>
      <c r="E3" s="717"/>
      <c r="F3" s="717"/>
      <c r="G3" s="717"/>
      <c r="H3" s="717"/>
      <c r="I3" s="717"/>
      <c r="J3" s="717"/>
      <c r="K3" s="717"/>
      <c r="L3" s="717"/>
      <c r="M3" s="717"/>
      <c r="N3" s="717"/>
    </row>
    <row r="4" spans="1:14" ht="25.5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</row>
    <row r="5" spans="1:14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</row>
    <row r="7" spans="1:14" ht="33" customHeight="1">
      <c r="A7" s="718" t="s">
        <v>56</v>
      </c>
      <c r="B7" s="719"/>
      <c r="C7" s="719"/>
      <c r="D7" s="719"/>
      <c r="E7" s="719"/>
      <c r="F7" s="719"/>
      <c r="G7" s="719"/>
      <c r="H7" s="719"/>
      <c r="I7" s="719"/>
      <c r="J7" s="719"/>
      <c r="K7" s="719"/>
      <c r="L7" s="719"/>
      <c r="M7" s="719"/>
      <c r="N7" s="719"/>
    </row>
    <row r="8" spans="1:14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</row>
    <row r="10" spans="1:14" s="54" customFormat="1" ht="16.5">
      <c r="A10" s="50"/>
      <c r="B10" s="50"/>
      <c r="C10" s="50"/>
      <c r="D10" s="50" t="s">
        <v>57</v>
      </c>
      <c r="E10" s="50"/>
      <c r="F10" s="50"/>
      <c r="G10" s="50"/>
      <c r="H10" s="50"/>
      <c r="I10" s="50"/>
      <c r="J10" s="51"/>
      <c r="K10" s="52">
        <f>ნაერთი!G28</f>
        <v>0</v>
      </c>
      <c r="L10" s="50" t="s">
        <v>58</v>
      </c>
      <c r="M10" s="53"/>
    </row>
    <row r="11" spans="1:14" s="54" customFormat="1" ht="16.5">
      <c r="A11" s="50"/>
      <c r="B11" s="50"/>
      <c r="C11" s="50"/>
      <c r="D11" s="50"/>
      <c r="E11" s="50"/>
      <c r="F11" s="50"/>
      <c r="G11" s="50"/>
      <c r="H11" s="50"/>
      <c r="I11" s="50"/>
      <c r="J11" s="51"/>
      <c r="K11" s="52"/>
      <c r="L11" s="50"/>
      <c r="M11" s="53"/>
    </row>
    <row r="12" spans="1:14" s="54" customFormat="1" ht="16.5">
      <c r="A12" s="50"/>
      <c r="B12" s="50"/>
      <c r="C12" s="50"/>
      <c r="D12" s="50"/>
      <c r="E12" s="50"/>
      <c r="F12" s="50"/>
      <c r="G12" s="50"/>
      <c r="H12" s="50"/>
      <c r="I12" s="50"/>
      <c r="J12" s="51"/>
      <c r="K12" s="52"/>
      <c r="L12" s="50"/>
      <c r="M12" s="53"/>
    </row>
    <row r="13" spans="1:14" s="54" customFormat="1" ht="16.5">
      <c r="A13" s="50"/>
      <c r="B13" s="50"/>
      <c r="C13" s="50"/>
      <c r="D13" s="50"/>
      <c r="E13" s="50"/>
      <c r="F13" s="50"/>
      <c r="G13" s="50"/>
      <c r="H13" s="50"/>
      <c r="I13" s="50"/>
      <c r="J13" s="51"/>
      <c r="K13" s="52"/>
      <c r="L13" s="50"/>
      <c r="M13" s="53"/>
    </row>
    <row r="14" spans="1:14" s="54" customFormat="1" ht="16.5">
      <c r="A14" s="50"/>
      <c r="B14" s="50"/>
      <c r="C14" s="50"/>
      <c r="D14" s="50"/>
      <c r="E14" s="50"/>
      <c r="F14" s="50"/>
      <c r="G14" s="50"/>
      <c r="H14" s="50"/>
      <c r="I14" s="50"/>
      <c r="J14" s="51"/>
      <c r="K14" s="52"/>
      <c r="L14" s="50"/>
      <c r="M14" s="53"/>
    </row>
    <row r="15" spans="1:14" s="55" customFormat="1" ht="16.5">
      <c r="A15" s="720"/>
      <c r="B15" s="721"/>
      <c r="C15" s="721"/>
      <c r="D15" s="721"/>
      <c r="E15" s="721"/>
      <c r="F15" s="721"/>
      <c r="G15" s="721"/>
      <c r="H15" s="721"/>
      <c r="I15" s="721"/>
      <c r="J15" s="721"/>
      <c r="K15" s="721"/>
      <c r="L15" s="721"/>
      <c r="M15" s="721"/>
      <c r="N15" s="721"/>
    </row>
    <row r="16" spans="1:14" s="55" customFormat="1" ht="16.5">
      <c r="A16" s="56"/>
      <c r="B16" s="56"/>
      <c r="C16" s="56"/>
      <c r="D16" s="50"/>
      <c r="E16" s="57"/>
      <c r="F16" s="57"/>
      <c r="G16" s="57"/>
      <c r="H16" s="57"/>
      <c r="I16" s="57"/>
      <c r="J16" s="57"/>
      <c r="K16" s="50"/>
      <c r="L16" s="57"/>
      <c r="M16" s="56"/>
      <c r="N16" s="56"/>
    </row>
    <row r="17" spans="1:14" s="55" customFormat="1" ht="16.5">
      <c r="A17" s="56"/>
      <c r="B17" s="56"/>
      <c r="C17" s="56"/>
      <c r="D17" s="57"/>
      <c r="E17" s="57"/>
      <c r="F17" s="57"/>
      <c r="G17" s="57"/>
      <c r="H17" s="57"/>
      <c r="I17" s="57"/>
      <c r="J17" s="57"/>
      <c r="K17" s="57"/>
      <c r="L17" s="57"/>
      <c r="M17" s="56"/>
      <c r="N17" s="56"/>
    </row>
    <row r="18" spans="1:14" s="55" customFormat="1" ht="16.5">
      <c r="A18" s="56"/>
      <c r="B18" s="56"/>
      <c r="C18" s="56"/>
      <c r="D18" s="722"/>
      <c r="E18" s="723"/>
      <c r="F18" s="723"/>
      <c r="G18" s="723"/>
      <c r="H18" s="723"/>
      <c r="I18" s="58"/>
      <c r="J18" s="50"/>
      <c r="K18" s="50"/>
      <c r="L18" s="57"/>
      <c r="M18" s="56"/>
      <c r="N18" s="56"/>
    </row>
    <row r="19" spans="1:14" s="55" customFormat="1" ht="16.5">
      <c r="A19" s="56"/>
      <c r="B19" s="56"/>
      <c r="C19" s="56"/>
      <c r="D19" s="57"/>
      <c r="E19" s="57"/>
      <c r="F19" s="50"/>
      <c r="G19" s="50"/>
      <c r="H19" s="50"/>
      <c r="I19" s="50"/>
      <c r="J19" s="50"/>
      <c r="K19" s="57"/>
      <c r="L19" s="57"/>
      <c r="M19" s="56"/>
      <c r="N19" s="56"/>
    </row>
    <row r="20" spans="1:14" s="55" customFormat="1" ht="16.5">
      <c r="A20" s="56"/>
      <c r="B20" s="56"/>
      <c r="C20" s="56"/>
      <c r="D20" s="57"/>
      <c r="E20" s="57"/>
      <c r="F20" s="50"/>
      <c r="G20" s="50"/>
      <c r="H20" s="50"/>
      <c r="I20" s="50"/>
      <c r="J20" s="50"/>
      <c r="K20" s="57"/>
      <c r="L20" s="57"/>
      <c r="M20" s="56"/>
      <c r="N20" s="56"/>
    </row>
    <row r="21" spans="1:14" s="55" customFormat="1" ht="16.5">
      <c r="A21" s="56"/>
      <c r="B21" s="56"/>
      <c r="C21" s="56"/>
      <c r="D21" s="50"/>
      <c r="E21" s="50"/>
      <c r="F21" s="50"/>
      <c r="G21" s="58"/>
      <c r="H21" s="58"/>
      <c r="I21" s="58"/>
      <c r="J21" s="58"/>
      <c r="K21" s="50"/>
      <c r="L21" s="57"/>
      <c r="M21" s="56"/>
      <c r="N21" s="56"/>
    </row>
    <row r="22" spans="1:14" s="55" customFormat="1" ht="13.5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</row>
    <row r="23" spans="1:14" s="55" customFormat="1" ht="13.5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</row>
    <row r="24" spans="1:14" s="55" customFormat="1" ht="13.5">
      <c r="A24" s="56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</row>
    <row r="25" spans="1:14" s="55" customFormat="1" ht="13.5">
      <c r="A25" s="56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</row>
    <row r="26" spans="1:14" s="55" customFormat="1" ht="13.5">
      <c r="A26" s="56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</row>
    <row r="27" spans="1:14" s="59" customFormat="1" ht="15.75">
      <c r="A27" s="712" t="s">
        <v>122</v>
      </c>
      <c r="B27" s="713"/>
      <c r="C27" s="713"/>
      <c r="D27" s="713"/>
      <c r="E27" s="713"/>
      <c r="F27" s="713"/>
      <c r="G27" s="713"/>
      <c r="H27" s="713"/>
      <c r="I27" s="713"/>
      <c r="J27" s="713"/>
      <c r="K27" s="713"/>
      <c r="L27" s="713"/>
      <c r="M27" s="713"/>
      <c r="N27" s="713"/>
    </row>
    <row r="49" spans="12:12">
      <c r="L49" s="2"/>
    </row>
  </sheetData>
  <mergeCells count="6">
    <mergeCell ref="A27:N27"/>
    <mergeCell ref="A1:N1"/>
    <mergeCell ref="A3:N3"/>
    <mergeCell ref="A7:N7"/>
    <mergeCell ref="A15:N15"/>
    <mergeCell ref="D18:H18"/>
  </mergeCells>
  <phoneticPr fontId="42" type="noConversion"/>
  <pageMargins left="0.17" right="0.17" top="0.75" bottom="0.75" header="0.3" footer="0.3"/>
  <pageSetup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</sheetPr>
  <dimension ref="A1:M148"/>
  <sheetViews>
    <sheetView zoomScaleNormal="100" zoomScaleSheetLayoutView="106" workbookViewId="0">
      <selection activeCell="F11" sqref="F11"/>
    </sheetView>
  </sheetViews>
  <sheetFormatPr defaultColWidth="9.140625" defaultRowHeight="12.75"/>
  <cols>
    <col min="1" max="1" width="3.42578125" style="143" customWidth="1"/>
    <col min="2" max="2" width="38" style="144" customWidth="1"/>
    <col min="3" max="3" width="6.7109375" style="144" bestFit="1" customWidth="1"/>
    <col min="4" max="6" width="8.7109375" style="144" customWidth="1"/>
    <col min="7" max="7" width="8.85546875" style="203" customWidth="1"/>
    <col min="8" max="13" width="9.140625" style="203"/>
    <col min="14" max="16384" width="9.140625" style="144"/>
  </cols>
  <sheetData>
    <row r="1" spans="1:13" s="197" customFormat="1" ht="10.5" customHeight="1">
      <c r="A1" s="194"/>
      <c r="B1" s="195"/>
      <c r="C1" s="195"/>
      <c r="D1" s="195"/>
      <c r="E1" s="195"/>
      <c r="F1" s="195"/>
      <c r="G1" s="196"/>
      <c r="H1" s="196"/>
      <c r="I1" s="196"/>
      <c r="J1" s="196"/>
      <c r="K1" s="196"/>
      <c r="L1" s="196"/>
      <c r="M1" s="196"/>
    </row>
    <row r="2" spans="1:13" s="197" customFormat="1" ht="10.5" customHeight="1">
      <c r="A2" s="194"/>
      <c r="B2" s="195"/>
      <c r="C2" s="195"/>
      <c r="D2" s="195"/>
      <c r="E2" s="195"/>
      <c r="F2" s="195"/>
    </row>
    <row r="3" spans="1:13" s="197" customFormat="1" ht="31.5" customHeight="1">
      <c r="A3" s="742" t="s">
        <v>0</v>
      </c>
      <c r="B3" s="742"/>
      <c r="C3" s="742"/>
      <c r="D3" s="742"/>
      <c r="E3" s="742"/>
      <c r="F3" s="742"/>
    </row>
    <row r="4" spans="1:13" s="197" customFormat="1" ht="16.5" customHeight="1">
      <c r="A4" s="742"/>
      <c r="B4" s="742"/>
      <c r="C4" s="742"/>
      <c r="D4" s="742"/>
      <c r="E4" s="742"/>
      <c r="F4" s="742"/>
    </row>
    <row r="5" spans="1:13" s="133" customFormat="1" ht="22.5" customHeight="1"/>
    <row r="6" spans="1:13" s="197" customFormat="1" ht="15.75">
      <c r="A6" s="198"/>
      <c r="B6" s="743" t="s">
        <v>440</v>
      </c>
      <c r="C6" s="744"/>
      <c r="D6" s="744"/>
      <c r="E6" s="744"/>
      <c r="F6" s="744"/>
    </row>
    <row r="7" spans="1:13" s="135" customFormat="1" ht="18.75" customHeight="1">
      <c r="A7" s="134"/>
      <c r="B7" s="199"/>
      <c r="C7" s="200"/>
      <c r="D7" s="200"/>
      <c r="E7" s="200"/>
      <c r="F7" s="200"/>
    </row>
    <row r="8" spans="1:13" s="135" customFormat="1" ht="16.5">
      <c r="A8" s="136"/>
      <c r="B8" s="201"/>
      <c r="C8" s="202"/>
      <c r="D8" s="202"/>
      <c r="E8" s="201"/>
      <c r="F8" s="201"/>
    </row>
    <row r="9" spans="1:13" s="203" customFormat="1" ht="30.75" customHeight="1">
      <c r="A9" s="780" t="s">
        <v>128</v>
      </c>
      <c r="B9" s="781" t="s">
        <v>709</v>
      </c>
      <c r="C9" s="782" t="s">
        <v>130</v>
      </c>
      <c r="D9" s="73" t="s">
        <v>836</v>
      </c>
      <c r="E9" s="73" t="s">
        <v>5</v>
      </c>
      <c r="F9" s="73" t="s">
        <v>4</v>
      </c>
    </row>
    <row r="10" spans="1:13" ht="13.5">
      <c r="A10" s="74">
        <v>1</v>
      </c>
      <c r="B10" s="74">
        <v>3</v>
      </c>
      <c r="C10" s="74">
        <v>4</v>
      </c>
      <c r="D10" s="74">
        <v>5</v>
      </c>
      <c r="E10" s="74">
        <v>6</v>
      </c>
      <c r="F10" s="74">
        <v>7</v>
      </c>
      <c r="G10" s="144"/>
      <c r="H10" s="144"/>
      <c r="I10" s="144"/>
      <c r="J10" s="144"/>
      <c r="K10" s="144"/>
      <c r="L10" s="144"/>
      <c r="M10" s="144"/>
    </row>
    <row r="11" spans="1:13" s="203" customFormat="1">
      <c r="A11" s="207"/>
      <c r="B11" s="207" t="s">
        <v>392</v>
      </c>
      <c r="C11" s="208"/>
      <c r="D11" s="208"/>
      <c r="E11" s="208"/>
      <c r="F11" s="208"/>
    </row>
    <row r="12" spans="1:13" s="203" customFormat="1" ht="29.25">
      <c r="A12" s="859">
        <v>1</v>
      </c>
      <c r="B12" s="860" t="s">
        <v>837</v>
      </c>
      <c r="C12" s="861" t="s">
        <v>148</v>
      </c>
      <c r="D12" s="862">
        <v>2000</v>
      </c>
      <c r="E12" s="862"/>
      <c r="F12" s="862"/>
    </row>
    <row r="13" spans="1:13" s="203" customFormat="1" ht="29.25">
      <c r="A13" s="859">
        <v>2</v>
      </c>
      <c r="B13" s="860" t="s">
        <v>838</v>
      </c>
      <c r="C13" s="861" t="s">
        <v>148</v>
      </c>
      <c r="D13" s="862">
        <v>3000</v>
      </c>
      <c r="E13" s="862"/>
      <c r="F13" s="862"/>
    </row>
    <row r="14" spans="1:13" s="203" customFormat="1" ht="29.25">
      <c r="A14" s="863">
        <v>3</v>
      </c>
      <c r="B14" s="860" t="s">
        <v>839</v>
      </c>
      <c r="C14" s="864" t="s">
        <v>148</v>
      </c>
      <c r="D14" s="865">
        <v>200</v>
      </c>
      <c r="E14" s="865"/>
      <c r="F14" s="865"/>
    </row>
    <row r="15" spans="1:13" ht="29.25">
      <c r="A15" s="863">
        <v>4</v>
      </c>
      <c r="B15" s="860" t="s">
        <v>840</v>
      </c>
      <c r="C15" s="864" t="s">
        <v>148</v>
      </c>
      <c r="D15" s="865">
        <v>150</v>
      </c>
      <c r="E15" s="865"/>
      <c r="F15" s="865"/>
    </row>
    <row r="16" spans="1:13" s="210" customFormat="1" ht="29.25">
      <c r="A16" s="863">
        <v>5</v>
      </c>
      <c r="B16" s="860" t="s">
        <v>841</v>
      </c>
      <c r="C16" s="864" t="s">
        <v>148</v>
      </c>
      <c r="D16" s="865">
        <v>35</v>
      </c>
      <c r="E16" s="865"/>
      <c r="F16" s="865"/>
      <c r="G16" s="209"/>
      <c r="H16" s="209"/>
      <c r="I16" s="209"/>
      <c r="J16" s="209"/>
      <c r="K16" s="209"/>
      <c r="L16" s="209"/>
      <c r="M16" s="209"/>
    </row>
    <row r="17" spans="1:6" ht="29.25">
      <c r="A17" s="863">
        <v>6</v>
      </c>
      <c r="B17" s="860" t="s">
        <v>842</v>
      </c>
      <c r="C17" s="864" t="s">
        <v>148</v>
      </c>
      <c r="D17" s="865">
        <v>70</v>
      </c>
      <c r="E17" s="865"/>
      <c r="F17" s="865"/>
    </row>
    <row r="18" spans="1:6">
      <c r="A18" s="207"/>
      <c r="B18" s="207" t="s">
        <v>407</v>
      </c>
      <c r="C18" s="208"/>
      <c r="D18" s="208"/>
      <c r="E18" s="208"/>
      <c r="F18" s="208"/>
    </row>
    <row r="19" spans="1:6" ht="13.5">
      <c r="A19" s="845">
        <v>1</v>
      </c>
      <c r="B19" s="846" t="s">
        <v>443</v>
      </c>
      <c r="C19" s="847" t="s">
        <v>302</v>
      </c>
      <c r="D19" s="844">
        <v>300</v>
      </c>
      <c r="E19" s="844"/>
      <c r="F19" s="844"/>
    </row>
    <row r="20" spans="1:6" ht="27">
      <c r="A20" s="848">
        <v>2</v>
      </c>
      <c r="B20" s="237" t="s">
        <v>408</v>
      </c>
      <c r="C20" s="849" t="s">
        <v>163</v>
      </c>
      <c r="D20" s="850">
        <v>1000</v>
      </c>
      <c r="E20" s="850"/>
      <c r="F20" s="850"/>
    </row>
    <row r="21" spans="1:6" s="203" customFormat="1" ht="27">
      <c r="A21" s="848">
        <v>3</v>
      </c>
      <c r="B21" s="237" t="s">
        <v>444</v>
      </c>
      <c r="C21" s="849" t="s">
        <v>163</v>
      </c>
      <c r="D21" s="850">
        <v>200</v>
      </c>
      <c r="E21" s="850"/>
      <c r="F21" s="850"/>
    </row>
    <row r="22" spans="1:6" ht="27">
      <c r="A22" s="848">
        <v>4</v>
      </c>
      <c r="B22" s="237" t="s">
        <v>445</v>
      </c>
      <c r="C22" s="849" t="s">
        <v>163</v>
      </c>
      <c r="D22" s="850">
        <v>150</v>
      </c>
      <c r="E22" s="850"/>
      <c r="F22" s="850"/>
    </row>
    <row r="23" spans="1:6" ht="13.5">
      <c r="A23" s="236">
        <v>5</v>
      </c>
      <c r="B23" s="237" t="s">
        <v>446</v>
      </c>
      <c r="C23" s="866" t="s">
        <v>160</v>
      </c>
      <c r="D23" s="866">
        <v>300</v>
      </c>
      <c r="E23" s="866"/>
      <c r="F23" s="866"/>
    </row>
    <row r="24" spans="1:6" ht="13.5">
      <c r="A24" s="236">
        <v>6</v>
      </c>
      <c r="B24" s="237" t="s">
        <v>447</v>
      </c>
      <c r="C24" s="866" t="s">
        <v>160</v>
      </c>
      <c r="D24" s="866">
        <v>250</v>
      </c>
      <c r="E24" s="866"/>
      <c r="F24" s="866"/>
    </row>
    <row r="25" spans="1:6" ht="13.5">
      <c r="A25" s="236">
        <v>7</v>
      </c>
      <c r="B25" s="237" t="s">
        <v>448</v>
      </c>
      <c r="C25" s="866" t="s">
        <v>160</v>
      </c>
      <c r="D25" s="866">
        <v>4000</v>
      </c>
      <c r="E25" s="866"/>
      <c r="F25" s="866"/>
    </row>
    <row r="26" spans="1:6" ht="15">
      <c r="A26" s="236">
        <v>8</v>
      </c>
      <c r="B26" s="240" t="s">
        <v>449</v>
      </c>
      <c r="C26" s="866" t="s">
        <v>160</v>
      </c>
      <c r="D26" s="866">
        <v>2500</v>
      </c>
      <c r="E26" s="866"/>
      <c r="F26" s="866"/>
    </row>
    <row r="27" spans="1:6" ht="15">
      <c r="A27" s="236">
        <v>9</v>
      </c>
      <c r="B27" s="240" t="s">
        <v>450</v>
      </c>
      <c r="C27" s="866" t="s">
        <v>160</v>
      </c>
      <c r="D27" s="866">
        <v>2000</v>
      </c>
      <c r="E27" s="866"/>
      <c r="F27" s="866"/>
    </row>
    <row r="28" spans="1:6" ht="13.5">
      <c r="A28" s="211"/>
      <c r="B28" s="212" t="s">
        <v>396</v>
      </c>
      <c r="C28" s="204"/>
      <c r="D28" s="205"/>
      <c r="E28" s="205"/>
      <c r="F28" s="205"/>
    </row>
    <row r="29" spans="1:6" ht="27">
      <c r="A29" s="867">
        <v>1</v>
      </c>
      <c r="B29" s="868" t="s">
        <v>405</v>
      </c>
      <c r="C29" s="869" t="s">
        <v>160</v>
      </c>
      <c r="D29" s="870">
        <v>180</v>
      </c>
      <c r="E29" s="870"/>
      <c r="F29" s="870"/>
    </row>
    <row r="30" spans="1:6" ht="27">
      <c r="A30" s="867"/>
      <c r="B30" s="871" t="s">
        <v>406</v>
      </c>
      <c r="C30" s="872" t="s">
        <v>160</v>
      </c>
      <c r="D30" s="867">
        <f>D29</f>
        <v>180</v>
      </c>
      <c r="E30" s="867"/>
      <c r="F30" s="867"/>
    </row>
    <row r="31" spans="1:6" ht="27">
      <c r="A31" s="867">
        <v>2</v>
      </c>
      <c r="B31" s="868" t="s">
        <v>397</v>
      </c>
      <c r="C31" s="873" t="s">
        <v>160</v>
      </c>
      <c r="D31" s="870">
        <v>35</v>
      </c>
      <c r="E31" s="870"/>
      <c r="F31" s="870"/>
    </row>
    <row r="32" spans="1:6" ht="27">
      <c r="A32" s="867"/>
      <c r="B32" s="871" t="s">
        <v>398</v>
      </c>
      <c r="C32" s="867" t="s">
        <v>15</v>
      </c>
      <c r="D32" s="867">
        <f>D31</f>
        <v>35</v>
      </c>
      <c r="E32" s="867"/>
      <c r="F32" s="867"/>
    </row>
    <row r="33" spans="1:6" ht="27">
      <c r="A33" s="867">
        <v>3</v>
      </c>
      <c r="B33" s="868" t="s">
        <v>399</v>
      </c>
      <c r="C33" s="873" t="s">
        <v>160</v>
      </c>
      <c r="D33" s="870">
        <v>50</v>
      </c>
      <c r="E33" s="870"/>
      <c r="F33" s="870"/>
    </row>
    <row r="34" spans="1:6" ht="27">
      <c r="A34" s="867"/>
      <c r="B34" s="871" t="s">
        <v>400</v>
      </c>
      <c r="C34" s="867" t="s">
        <v>15</v>
      </c>
      <c r="D34" s="867">
        <f>D33</f>
        <v>50</v>
      </c>
      <c r="E34" s="867"/>
      <c r="F34" s="867"/>
    </row>
    <row r="35" spans="1:6" ht="27">
      <c r="A35" s="867">
        <v>4</v>
      </c>
      <c r="B35" s="868" t="s">
        <v>401</v>
      </c>
      <c r="C35" s="873" t="s">
        <v>160</v>
      </c>
      <c r="D35" s="870">
        <v>20</v>
      </c>
      <c r="E35" s="870"/>
      <c r="F35" s="870"/>
    </row>
    <row r="36" spans="1:6" ht="27">
      <c r="A36" s="867"/>
      <c r="B36" s="871" t="s">
        <v>402</v>
      </c>
      <c r="C36" s="867" t="s">
        <v>15</v>
      </c>
      <c r="D36" s="867">
        <f>D35</f>
        <v>20</v>
      </c>
      <c r="E36" s="867"/>
      <c r="F36" s="867"/>
    </row>
    <row r="37" spans="1:6" ht="29.25" customHeight="1">
      <c r="A37" s="867">
        <v>5</v>
      </c>
      <c r="B37" s="868" t="s">
        <v>403</v>
      </c>
      <c r="C37" s="873" t="s">
        <v>160</v>
      </c>
      <c r="D37" s="870">
        <v>4</v>
      </c>
      <c r="E37" s="870"/>
      <c r="F37" s="870"/>
    </row>
    <row r="38" spans="1:6" ht="27">
      <c r="A38" s="867"/>
      <c r="B38" s="871" t="s">
        <v>404</v>
      </c>
      <c r="C38" s="867" t="s">
        <v>15</v>
      </c>
      <c r="D38" s="867">
        <f>D37</f>
        <v>4</v>
      </c>
      <c r="E38" s="867"/>
      <c r="F38" s="867"/>
    </row>
    <row r="39" spans="1:6" ht="15">
      <c r="A39" s="236">
        <v>6</v>
      </c>
      <c r="B39" s="240" t="s">
        <v>701</v>
      </c>
      <c r="C39" s="866" t="s">
        <v>160</v>
      </c>
      <c r="D39" s="247">
        <v>55</v>
      </c>
      <c r="E39" s="247"/>
      <c r="F39" s="247"/>
    </row>
    <row r="40" spans="1:6" ht="15">
      <c r="A40" s="236">
        <v>7</v>
      </c>
      <c r="B40" s="240" t="s">
        <v>702</v>
      </c>
      <c r="C40" s="866" t="s">
        <v>160</v>
      </c>
      <c r="D40" s="247">
        <v>55</v>
      </c>
      <c r="E40" s="247"/>
      <c r="F40" s="247"/>
    </row>
    <row r="41" spans="1:6" ht="15">
      <c r="A41" s="236">
        <v>8</v>
      </c>
      <c r="B41" s="240" t="s">
        <v>703</v>
      </c>
      <c r="C41" s="866" t="s">
        <v>160</v>
      </c>
      <c r="D41" s="247">
        <v>164</v>
      </c>
      <c r="E41" s="247"/>
      <c r="F41" s="247"/>
    </row>
    <row r="42" spans="1:6" ht="15">
      <c r="A42" s="236">
        <v>9</v>
      </c>
      <c r="B42" s="240" t="s">
        <v>704</v>
      </c>
      <c r="C42" s="866" t="s">
        <v>160</v>
      </c>
      <c r="D42" s="247">
        <v>40</v>
      </c>
      <c r="E42" s="247"/>
      <c r="F42" s="247"/>
    </row>
    <row r="43" spans="1:6" ht="19.5" customHeight="1">
      <c r="A43" s="236">
        <v>10</v>
      </c>
      <c r="B43" s="240" t="s">
        <v>705</v>
      </c>
      <c r="C43" s="866" t="s">
        <v>160</v>
      </c>
      <c r="D43" s="247">
        <v>16</v>
      </c>
      <c r="E43" s="247"/>
      <c r="F43" s="247"/>
    </row>
    <row r="44" spans="1:6" ht="17.25" customHeight="1">
      <c r="A44" s="236">
        <v>11</v>
      </c>
      <c r="B44" s="240" t="s">
        <v>706</v>
      </c>
      <c r="C44" s="866" t="s">
        <v>160</v>
      </c>
      <c r="D44" s="247">
        <v>1</v>
      </c>
      <c r="E44" s="247"/>
      <c r="F44" s="247"/>
    </row>
    <row r="45" spans="1:6" ht="13.5">
      <c r="A45" s="211"/>
      <c r="B45" s="206" t="s">
        <v>479</v>
      </c>
      <c r="C45" s="204"/>
      <c r="D45" s="205"/>
      <c r="E45" s="205"/>
      <c r="F45" s="205"/>
    </row>
    <row r="46" spans="1:6" ht="13.5">
      <c r="A46" s="874">
        <v>1</v>
      </c>
      <c r="B46" s="875" t="s">
        <v>480</v>
      </c>
      <c r="C46" s="875" t="s">
        <v>15</v>
      </c>
      <c r="D46" s="876">
        <v>1</v>
      </c>
      <c r="E46" s="876"/>
      <c r="F46" s="876"/>
    </row>
    <row r="47" spans="1:6" ht="13.5">
      <c r="A47" s="874"/>
      <c r="B47" s="874" t="s">
        <v>480</v>
      </c>
      <c r="C47" s="877" t="s">
        <v>15</v>
      </c>
      <c r="D47" s="874">
        <f>D46</f>
        <v>1</v>
      </c>
      <c r="E47" s="874"/>
      <c r="F47" s="874"/>
    </row>
    <row r="48" spans="1:6" ht="30">
      <c r="A48" s="874">
        <v>2</v>
      </c>
      <c r="B48" s="250" t="s">
        <v>481</v>
      </c>
      <c r="C48" s="875" t="s">
        <v>15</v>
      </c>
      <c r="D48" s="876">
        <v>20</v>
      </c>
      <c r="E48" s="876"/>
      <c r="F48" s="876"/>
    </row>
    <row r="49" spans="1:6" ht="13.5">
      <c r="A49" s="874"/>
      <c r="B49" s="874" t="s">
        <v>523</v>
      </c>
      <c r="C49" s="877" t="s">
        <v>15</v>
      </c>
      <c r="D49" s="874">
        <f>D48</f>
        <v>20</v>
      </c>
      <c r="E49" s="874"/>
      <c r="F49" s="874"/>
    </row>
    <row r="50" spans="1:6" ht="30">
      <c r="A50" s="874">
        <v>3</v>
      </c>
      <c r="B50" s="250" t="s">
        <v>482</v>
      </c>
      <c r="C50" s="875" t="s">
        <v>15</v>
      </c>
      <c r="D50" s="876">
        <v>9</v>
      </c>
      <c r="E50" s="876"/>
      <c r="F50" s="876"/>
    </row>
    <row r="51" spans="1:6" ht="13.5">
      <c r="A51" s="874"/>
      <c r="B51" s="874" t="s">
        <v>524</v>
      </c>
      <c r="C51" s="877" t="s">
        <v>15</v>
      </c>
      <c r="D51" s="874">
        <f>D50</f>
        <v>9</v>
      </c>
      <c r="E51" s="874"/>
      <c r="F51" s="874"/>
    </row>
    <row r="52" spans="1:6" ht="30">
      <c r="A52" s="874">
        <v>4</v>
      </c>
      <c r="B52" s="250" t="s">
        <v>483</v>
      </c>
      <c r="C52" s="875" t="s">
        <v>15</v>
      </c>
      <c r="D52" s="876">
        <v>1</v>
      </c>
      <c r="E52" s="876"/>
      <c r="F52" s="876"/>
    </row>
    <row r="53" spans="1:6" ht="13.5">
      <c r="A53" s="874"/>
      <c r="B53" s="874" t="s">
        <v>393</v>
      </c>
      <c r="C53" s="877" t="s">
        <v>15</v>
      </c>
      <c r="D53" s="874">
        <f>D52</f>
        <v>1</v>
      </c>
      <c r="E53" s="874"/>
      <c r="F53" s="874"/>
    </row>
    <row r="54" spans="1:6" ht="15">
      <c r="A54" s="874">
        <v>5</v>
      </c>
      <c r="B54" s="240" t="s">
        <v>484</v>
      </c>
      <c r="C54" s="875" t="s">
        <v>15</v>
      </c>
      <c r="D54" s="876">
        <v>1</v>
      </c>
      <c r="E54" s="876"/>
      <c r="F54" s="876"/>
    </row>
    <row r="55" spans="1:6" ht="13.5">
      <c r="A55" s="874"/>
      <c r="B55" s="874" t="s">
        <v>484</v>
      </c>
      <c r="C55" s="877" t="s">
        <v>15</v>
      </c>
      <c r="D55" s="874">
        <v>1</v>
      </c>
      <c r="E55" s="874"/>
      <c r="F55" s="874"/>
    </row>
    <row r="56" spans="1:6" ht="15">
      <c r="A56" s="874">
        <v>6</v>
      </c>
      <c r="B56" s="240" t="s">
        <v>485</v>
      </c>
      <c r="C56" s="875" t="s">
        <v>15</v>
      </c>
      <c r="D56" s="876">
        <v>1</v>
      </c>
      <c r="E56" s="876"/>
      <c r="F56" s="876"/>
    </row>
    <row r="57" spans="1:6" ht="13.5">
      <c r="A57" s="874"/>
      <c r="B57" s="874" t="s">
        <v>485</v>
      </c>
      <c r="C57" s="877" t="s">
        <v>15</v>
      </c>
      <c r="D57" s="874">
        <f>D56</f>
        <v>1</v>
      </c>
      <c r="E57" s="874"/>
      <c r="F57" s="874"/>
    </row>
    <row r="58" spans="1:6" ht="30">
      <c r="A58" s="211">
        <v>7</v>
      </c>
      <c r="B58" s="250" t="s">
        <v>486</v>
      </c>
      <c r="C58" s="248" t="s">
        <v>7</v>
      </c>
      <c r="D58" s="247">
        <v>100</v>
      </c>
      <c r="E58" s="247"/>
      <c r="F58" s="247"/>
    </row>
    <row r="59" spans="1:6" ht="30">
      <c r="A59" s="211">
        <v>8</v>
      </c>
      <c r="B59" s="250" t="s">
        <v>487</v>
      </c>
      <c r="C59" s="248" t="s">
        <v>7</v>
      </c>
      <c r="D59" s="247">
        <v>1</v>
      </c>
      <c r="E59" s="247"/>
      <c r="F59" s="247"/>
    </row>
    <row r="60" spans="1:6" ht="30">
      <c r="A60" s="874">
        <v>9</v>
      </c>
      <c r="B60" s="250" t="s">
        <v>488</v>
      </c>
      <c r="C60" s="875" t="s">
        <v>15</v>
      </c>
      <c r="D60" s="876">
        <v>1</v>
      </c>
      <c r="E60" s="876"/>
      <c r="F60" s="876"/>
    </row>
    <row r="61" spans="1:6" ht="13.5">
      <c r="A61" s="874"/>
      <c r="B61" s="874" t="s">
        <v>707</v>
      </c>
      <c r="C61" s="877" t="s">
        <v>15</v>
      </c>
      <c r="D61" s="874">
        <f>D60</f>
        <v>1</v>
      </c>
      <c r="E61" s="874"/>
      <c r="F61" s="874"/>
    </row>
    <row r="62" spans="1:6" ht="27">
      <c r="A62" s="874">
        <v>10</v>
      </c>
      <c r="B62" s="875" t="s">
        <v>489</v>
      </c>
      <c r="C62" s="875" t="s">
        <v>15</v>
      </c>
      <c r="D62" s="876">
        <v>2</v>
      </c>
      <c r="E62" s="876"/>
      <c r="F62" s="876"/>
    </row>
    <row r="63" spans="1:6" ht="27">
      <c r="A63" s="874"/>
      <c r="B63" s="877" t="s">
        <v>525</v>
      </c>
      <c r="C63" s="877" t="s">
        <v>15</v>
      </c>
      <c r="D63" s="874">
        <f>D62</f>
        <v>2</v>
      </c>
      <c r="E63" s="874"/>
      <c r="F63" s="874"/>
    </row>
    <row r="64" spans="1:6" ht="30">
      <c r="A64" s="874">
        <v>11</v>
      </c>
      <c r="B64" s="250" t="s">
        <v>490</v>
      </c>
      <c r="C64" s="875" t="s">
        <v>15</v>
      </c>
      <c r="D64" s="876">
        <v>1</v>
      </c>
      <c r="E64" s="876"/>
      <c r="F64" s="876"/>
    </row>
    <row r="65" spans="1:6" ht="13.5">
      <c r="A65" s="874"/>
      <c r="B65" s="874" t="s">
        <v>708</v>
      </c>
      <c r="C65" s="877" t="s">
        <v>15</v>
      </c>
      <c r="D65" s="874">
        <v>1</v>
      </c>
      <c r="E65" s="874"/>
      <c r="F65" s="874"/>
    </row>
    <row r="66" spans="1:6" ht="27">
      <c r="A66" s="874">
        <v>12</v>
      </c>
      <c r="B66" s="875" t="s">
        <v>491</v>
      </c>
      <c r="C66" s="875" t="s">
        <v>15</v>
      </c>
      <c r="D66" s="876">
        <v>1</v>
      </c>
      <c r="E66" s="876"/>
      <c r="F66" s="876"/>
    </row>
    <row r="67" spans="1:6" ht="27">
      <c r="A67" s="874"/>
      <c r="B67" s="877" t="s">
        <v>491</v>
      </c>
      <c r="C67" s="877" t="s">
        <v>15</v>
      </c>
      <c r="D67" s="874">
        <v>1</v>
      </c>
      <c r="E67" s="874"/>
      <c r="F67" s="874"/>
    </row>
    <row r="68" spans="1:6" ht="45">
      <c r="A68" s="211">
        <v>13</v>
      </c>
      <c r="B68" s="250" t="s">
        <v>492</v>
      </c>
      <c r="C68" s="248" t="s">
        <v>7</v>
      </c>
      <c r="D68" s="247">
        <v>1</v>
      </c>
      <c r="E68" s="247"/>
      <c r="F68" s="247"/>
    </row>
    <row r="69" spans="1:6" ht="45">
      <c r="A69" s="211">
        <v>14</v>
      </c>
      <c r="B69" s="250" t="s">
        <v>493</v>
      </c>
      <c r="C69" s="248" t="s">
        <v>7</v>
      </c>
      <c r="D69" s="247">
        <v>1</v>
      </c>
      <c r="E69" s="247"/>
      <c r="F69" s="247"/>
    </row>
    <row r="70" spans="1:6" ht="30">
      <c r="A70" s="211">
        <v>15</v>
      </c>
      <c r="B70" s="250" t="s">
        <v>494</v>
      </c>
      <c r="C70" s="248" t="s">
        <v>7</v>
      </c>
      <c r="D70" s="247">
        <v>1</v>
      </c>
      <c r="E70" s="247"/>
      <c r="F70" s="247"/>
    </row>
    <row r="71" spans="1:6" ht="15">
      <c r="A71" s="211">
        <v>16</v>
      </c>
      <c r="B71" s="240" t="s">
        <v>495</v>
      </c>
      <c r="C71" s="248" t="s">
        <v>7</v>
      </c>
      <c r="D71" s="247">
        <v>1</v>
      </c>
      <c r="E71" s="247"/>
      <c r="F71" s="247"/>
    </row>
    <row r="72" spans="1:6" ht="15">
      <c r="A72" s="211">
        <v>17</v>
      </c>
      <c r="B72" s="240" t="s">
        <v>496</v>
      </c>
      <c r="C72" s="248" t="s">
        <v>7</v>
      </c>
      <c r="D72" s="247">
        <v>4</v>
      </c>
      <c r="E72" s="247"/>
      <c r="F72" s="247"/>
    </row>
    <row r="73" spans="1:6" ht="15">
      <c r="A73" s="211">
        <v>18</v>
      </c>
      <c r="B73" s="240" t="s">
        <v>497</v>
      </c>
      <c r="C73" s="248" t="s">
        <v>7</v>
      </c>
      <c r="D73" s="247">
        <v>12</v>
      </c>
      <c r="E73" s="247"/>
      <c r="F73" s="247"/>
    </row>
    <row r="74" spans="1:6" ht="15">
      <c r="A74" s="211">
        <v>19</v>
      </c>
      <c r="B74" s="240" t="s">
        <v>498</v>
      </c>
      <c r="C74" s="248" t="s">
        <v>7</v>
      </c>
      <c r="D74" s="247">
        <v>2</v>
      </c>
      <c r="E74" s="247"/>
      <c r="F74" s="247"/>
    </row>
    <row r="75" spans="1:6" ht="15">
      <c r="A75" s="211">
        <v>20</v>
      </c>
      <c r="B75" s="240" t="s">
        <v>499</v>
      </c>
      <c r="C75" s="248" t="s">
        <v>7</v>
      </c>
      <c r="D75" s="247">
        <v>2</v>
      </c>
      <c r="E75" s="247"/>
      <c r="F75" s="247"/>
    </row>
    <row r="76" spans="1:6" ht="15">
      <c r="A76" s="211">
        <v>21</v>
      </c>
      <c r="B76" s="240" t="s">
        <v>500</v>
      </c>
      <c r="C76" s="248" t="s">
        <v>7</v>
      </c>
      <c r="D76" s="247">
        <v>3</v>
      </c>
      <c r="E76" s="247"/>
      <c r="F76" s="247"/>
    </row>
    <row r="77" spans="1:6" ht="15">
      <c r="A77" s="211">
        <v>22</v>
      </c>
      <c r="B77" s="240" t="s">
        <v>501</v>
      </c>
      <c r="C77" s="248" t="s">
        <v>7</v>
      </c>
      <c r="D77" s="247">
        <v>2</v>
      </c>
      <c r="E77" s="247"/>
      <c r="F77" s="247"/>
    </row>
    <row r="78" spans="1:6" ht="15">
      <c r="A78" s="211">
        <v>23</v>
      </c>
      <c r="B78" s="240" t="s">
        <v>502</v>
      </c>
      <c r="C78" s="248" t="s">
        <v>7</v>
      </c>
      <c r="D78" s="247">
        <v>2</v>
      </c>
      <c r="E78" s="247"/>
      <c r="F78" s="247"/>
    </row>
    <row r="79" spans="1:6" ht="15">
      <c r="A79" s="211">
        <v>24</v>
      </c>
      <c r="B79" s="240" t="s">
        <v>503</v>
      </c>
      <c r="C79" s="248" t="s">
        <v>7</v>
      </c>
      <c r="D79" s="247">
        <v>6</v>
      </c>
      <c r="E79" s="247"/>
      <c r="F79" s="247"/>
    </row>
    <row r="80" spans="1:6" ht="15">
      <c r="A80" s="211">
        <v>25</v>
      </c>
      <c r="B80" s="240" t="s">
        <v>504</v>
      </c>
      <c r="C80" s="248" t="s">
        <v>7</v>
      </c>
      <c r="D80" s="247">
        <v>3</v>
      </c>
      <c r="E80" s="247"/>
      <c r="F80" s="247"/>
    </row>
    <row r="81" spans="1:6" ht="15">
      <c r="A81" s="211">
        <v>26</v>
      </c>
      <c r="B81" s="240" t="s">
        <v>505</v>
      </c>
      <c r="C81" s="248" t="s">
        <v>7</v>
      </c>
      <c r="D81" s="247">
        <v>2</v>
      </c>
      <c r="E81" s="247"/>
      <c r="F81" s="247"/>
    </row>
    <row r="82" spans="1:6" ht="15">
      <c r="A82" s="211">
        <v>27</v>
      </c>
      <c r="B82" s="240" t="s">
        <v>506</v>
      </c>
      <c r="C82" s="248" t="s">
        <v>7</v>
      </c>
      <c r="D82" s="247">
        <v>1</v>
      </c>
      <c r="E82" s="247"/>
      <c r="F82" s="247"/>
    </row>
    <row r="83" spans="1:6" ht="15">
      <c r="A83" s="211">
        <v>28</v>
      </c>
      <c r="B83" s="240" t="s">
        <v>507</v>
      </c>
      <c r="C83" s="248" t="s">
        <v>7</v>
      </c>
      <c r="D83" s="247">
        <v>2</v>
      </c>
      <c r="E83" s="247"/>
      <c r="F83" s="247"/>
    </row>
    <row r="84" spans="1:6" ht="30">
      <c r="A84" s="211">
        <v>29</v>
      </c>
      <c r="B84" s="250" t="s">
        <v>508</v>
      </c>
      <c r="C84" s="248" t="s">
        <v>7</v>
      </c>
      <c r="D84" s="247">
        <v>1</v>
      </c>
      <c r="E84" s="247"/>
      <c r="F84" s="247"/>
    </row>
    <row r="85" spans="1:6" ht="13.5">
      <c r="A85" s="874">
        <v>30</v>
      </c>
      <c r="B85" s="875" t="s">
        <v>509</v>
      </c>
      <c r="C85" s="875" t="s">
        <v>15</v>
      </c>
      <c r="D85" s="876">
        <v>1</v>
      </c>
      <c r="E85" s="876"/>
      <c r="F85" s="876"/>
    </row>
    <row r="86" spans="1:6" ht="13.5">
      <c r="A86" s="874"/>
      <c r="B86" s="874" t="s">
        <v>509</v>
      </c>
      <c r="C86" s="877" t="s">
        <v>15</v>
      </c>
      <c r="D86" s="874">
        <v>1</v>
      </c>
      <c r="E86" s="874"/>
      <c r="F86" s="874"/>
    </row>
    <row r="87" spans="1:6" ht="15">
      <c r="A87" s="211">
        <v>31</v>
      </c>
      <c r="B87" s="240" t="s">
        <v>510</v>
      </c>
      <c r="C87" s="248" t="s">
        <v>7</v>
      </c>
      <c r="D87" s="247">
        <v>1</v>
      </c>
      <c r="E87" s="247"/>
      <c r="F87" s="247"/>
    </row>
    <row r="88" spans="1:6" ht="15">
      <c r="A88" s="211">
        <v>32</v>
      </c>
      <c r="B88" s="240" t="s">
        <v>511</v>
      </c>
      <c r="C88" s="248" t="s">
        <v>461</v>
      </c>
      <c r="D88" s="247">
        <v>1</v>
      </c>
      <c r="E88" s="247"/>
      <c r="F88" s="247"/>
    </row>
    <row r="89" spans="1:6" ht="13.5">
      <c r="A89" s="211"/>
      <c r="B89" s="854" t="s">
        <v>512</v>
      </c>
      <c r="C89" s="204"/>
      <c r="D89" s="205"/>
      <c r="E89" s="205"/>
      <c r="F89" s="205"/>
    </row>
    <row r="90" spans="1:6" ht="13.5">
      <c r="A90" s="874">
        <v>1</v>
      </c>
      <c r="B90" s="875" t="s">
        <v>480</v>
      </c>
      <c r="C90" s="875" t="s">
        <v>15</v>
      </c>
      <c r="D90" s="876">
        <v>1</v>
      </c>
      <c r="E90" s="876"/>
      <c r="F90" s="876"/>
    </row>
    <row r="91" spans="1:6" ht="13.5">
      <c r="A91" s="874"/>
      <c r="B91" s="874" t="s">
        <v>480</v>
      </c>
      <c r="C91" s="877" t="s">
        <v>15</v>
      </c>
      <c r="D91" s="874">
        <v>1</v>
      </c>
      <c r="E91" s="874"/>
      <c r="F91" s="874"/>
    </row>
    <row r="92" spans="1:6" ht="30">
      <c r="A92" s="874">
        <v>2</v>
      </c>
      <c r="B92" s="250" t="s">
        <v>481</v>
      </c>
      <c r="C92" s="875" t="s">
        <v>15</v>
      </c>
      <c r="D92" s="876">
        <v>24</v>
      </c>
      <c r="E92" s="876"/>
      <c r="F92" s="876"/>
    </row>
    <row r="93" spans="1:6" ht="13.5">
      <c r="A93" s="874"/>
      <c r="B93" s="874" t="s">
        <v>523</v>
      </c>
      <c r="C93" s="877" t="s">
        <v>15</v>
      </c>
      <c r="D93" s="874">
        <f>D92</f>
        <v>24</v>
      </c>
      <c r="E93" s="874"/>
      <c r="F93" s="874"/>
    </row>
    <row r="94" spans="1:6" ht="30">
      <c r="A94" s="874">
        <v>3</v>
      </c>
      <c r="B94" s="250" t="s">
        <v>482</v>
      </c>
      <c r="C94" s="875" t="s">
        <v>15</v>
      </c>
      <c r="D94" s="876">
        <v>5</v>
      </c>
      <c r="E94" s="876"/>
      <c r="F94" s="876"/>
    </row>
    <row r="95" spans="1:6" ht="13.5">
      <c r="A95" s="874"/>
      <c r="B95" s="874" t="s">
        <v>524</v>
      </c>
      <c r="C95" s="877" t="s">
        <v>15</v>
      </c>
      <c r="D95" s="874">
        <v>5</v>
      </c>
      <c r="E95" s="874"/>
      <c r="F95" s="874"/>
    </row>
    <row r="96" spans="1:6" ht="30">
      <c r="A96" s="874">
        <v>4</v>
      </c>
      <c r="B96" s="250" t="s">
        <v>513</v>
      </c>
      <c r="C96" s="875" t="s">
        <v>15</v>
      </c>
      <c r="D96" s="876">
        <v>1</v>
      </c>
      <c r="E96" s="876"/>
      <c r="F96" s="876"/>
    </row>
    <row r="97" spans="1:6" ht="13.5">
      <c r="A97" s="874"/>
      <c r="B97" s="874" t="s">
        <v>522</v>
      </c>
      <c r="C97" s="877" t="s">
        <v>15</v>
      </c>
      <c r="D97" s="874">
        <v>1</v>
      </c>
      <c r="E97" s="874"/>
      <c r="F97" s="874"/>
    </row>
    <row r="98" spans="1:6" ht="15">
      <c r="A98" s="874">
        <v>5</v>
      </c>
      <c r="B98" s="240" t="s">
        <v>486</v>
      </c>
      <c r="C98" s="248" t="s">
        <v>7</v>
      </c>
      <c r="D98" s="247">
        <v>40</v>
      </c>
      <c r="E98" s="247"/>
      <c r="F98" s="247"/>
    </row>
    <row r="99" spans="1:6" ht="27">
      <c r="A99" s="874">
        <v>6</v>
      </c>
      <c r="B99" s="878" t="s">
        <v>514</v>
      </c>
      <c r="C99" s="875" t="s">
        <v>389</v>
      </c>
      <c r="D99" s="876">
        <v>1</v>
      </c>
      <c r="E99" s="876"/>
      <c r="F99" s="876"/>
    </row>
    <row r="100" spans="1:6" ht="13.5">
      <c r="A100" s="874"/>
      <c r="B100" s="879" t="s">
        <v>394</v>
      </c>
      <c r="C100" s="877" t="s">
        <v>15</v>
      </c>
      <c r="D100" s="874">
        <v>1</v>
      </c>
      <c r="E100" s="874"/>
      <c r="F100" s="874"/>
    </row>
    <row r="101" spans="1:6" ht="30">
      <c r="A101" s="211">
        <v>7</v>
      </c>
      <c r="B101" s="250" t="s">
        <v>515</v>
      </c>
      <c r="C101" s="248" t="s">
        <v>7</v>
      </c>
      <c r="D101" s="247">
        <v>1</v>
      </c>
      <c r="E101" s="247"/>
      <c r="F101" s="247"/>
    </row>
    <row r="102" spans="1:6" ht="15">
      <c r="A102" s="211">
        <v>8</v>
      </c>
      <c r="B102" s="240" t="s">
        <v>508</v>
      </c>
      <c r="C102" s="248" t="s">
        <v>7</v>
      </c>
      <c r="D102" s="247">
        <v>1</v>
      </c>
      <c r="E102" s="247"/>
      <c r="F102" s="247"/>
    </row>
    <row r="103" spans="1:6" ht="13.5">
      <c r="A103" s="874">
        <v>9</v>
      </c>
      <c r="B103" s="875" t="s">
        <v>509</v>
      </c>
      <c r="C103" s="875" t="s">
        <v>15</v>
      </c>
      <c r="D103" s="876">
        <v>1</v>
      </c>
      <c r="E103" s="876"/>
      <c r="F103" s="876"/>
    </row>
    <row r="104" spans="1:6" ht="13.5">
      <c r="A104" s="874"/>
      <c r="B104" s="874" t="s">
        <v>509</v>
      </c>
      <c r="C104" s="877" t="s">
        <v>15</v>
      </c>
      <c r="D104" s="874">
        <v>1</v>
      </c>
      <c r="E104" s="874"/>
      <c r="F104" s="874"/>
    </row>
    <row r="105" spans="1:6" ht="15">
      <c r="A105" s="211">
        <v>10</v>
      </c>
      <c r="B105" s="240" t="s">
        <v>511</v>
      </c>
      <c r="C105" s="248" t="s">
        <v>461</v>
      </c>
      <c r="D105" s="247">
        <v>1</v>
      </c>
      <c r="E105" s="247"/>
      <c r="F105" s="247"/>
    </row>
    <row r="106" spans="1:6" ht="13.5">
      <c r="A106" s="211"/>
      <c r="B106" s="855" t="s">
        <v>516</v>
      </c>
      <c r="C106" s="856"/>
      <c r="D106" s="856"/>
      <c r="E106" s="856"/>
      <c r="F106" s="856"/>
    </row>
    <row r="107" spans="1:6" ht="15">
      <c r="A107" s="874">
        <v>1</v>
      </c>
      <c r="B107" s="240" t="s">
        <v>517</v>
      </c>
      <c r="C107" s="875" t="s">
        <v>15</v>
      </c>
      <c r="D107" s="876">
        <v>1</v>
      </c>
      <c r="E107" s="876"/>
      <c r="F107" s="876"/>
    </row>
    <row r="108" spans="1:6" ht="13.5">
      <c r="A108" s="874"/>
      <c r="B108" s="874" t="s">
        <v>517</v>
      </c>
      <c r="C108" s="877" t="s">
        <v>15</v>
      </c>
      <c r="D108" s="874">
        <v>1</v>
      </c>
      <c r="E108" s="874"/>
      <c r="F108" s="874"/>
    </row>
    <row r="109" spans="1:6" ht="30">
      <c r="A109" s="874">
        <v>2</v>
      </c>
      <c r="B109" s="250" t="s">
        <v>481</v>
      </c>
      <c r="C109" s="875" t="s">
        <v>15</v>
      </c>
      <c r="D109" s="876">
        <v>8</v>
      </c>
      <c r="E109" s="876"/>
      <c r="F109" s="876"/>
    </row>
    <row r="110" spans="1:6" ht="13.5">
      <c r="A110" s="874"/>
      <c r="B110" s="874" t="s">
        <v>523</v>
      </c>
      <c r="C110" s="877" t="s">
        <v>15</v>
      </c>
      <c r="D110" s="874">
        <f>D109</f>
        <v>8</v>
      </c>
      <c r="E110" s="874"/>
      <c r="F110" s="874"/>
    </row>
    <row r="111" spans="1:6" ht="30">
      <c r="A111" s="874">
        <v>3</v>
      </c>
      <c r="B111" s="250" t="s">
        <v>482</v>
      </c>
      <c r="C111" s="875" t="s">
        <v>15</v>
      </c>
      <c r="D111" s="876">
        <v>7</v>
      </c>
      <c r="E111" s="876"/>
      <c r="F111" s="876"/>
    </row>
    <row r="112" spans="1:6" ht="13.5">
      <c r="A112" s="874"/>
      <c r="B112" s="874" t="s">
        <v>524</v>
      </c>
      <c r="C112" s="877" t="s">
        <v>15</v>
      </c>
      <c r="D112" s="874">
        <f>D111</f>
        <v>7</v>
      </c>
      <c r="E112" s="874"/>
      <c r="F112" s="874"/>
    </row>
    <row r="113" spans="1:6" ht="30">
      <c r="A113" s="874">
        <v>4</v>
      </c>
      <c r="B113" s="250" t="s">
        <v>513</v>
      </c>
      <c r="C113" s="875" t="s">
        <v>15</v>
      </c>
      <c r="D113" s="876">
        <v>1</v>
      </c>
      <c r="E113" s="876"/>
      <c r="F113" s="876"/>
    </row>
    <row r="114" spans="1:6" ht="13.5">
      <c r="A114" s="874"/>
      <c r="B114" s="874" t="s">
        <v>522</v>
      </c>
      <c r="C114" s="877" t="s">
        <v>15</v>
      </c>
      <c r="D114" s="874">
        <v>1</v>
      </c>
      <c r="E114" s="874"/>
      <c r="F114" s="874"/>
    </row>
    <row r="115" spans="1:6" ht="30">
      <c r="A115" s="211">
        <v>5</v>
      </c>
      <c r="B115" s="250" t="s">
        <v>486</v>
      </c>
      <c r="C115" s="248" t="s">
        <v>7</v>
      </c>
      <c r="D115" s="247">
        <v>25</v>
      </c>
      <c r="E115" s="247"/>
      <c r="F115" s="247"/>
    </row>
    <row r="116" spans="1:6" ht="30">
      <c r="A116" s="874">
        <v>6</v>
      </c>
      <c r="B116" s="250" t="s">
        <v>518</v>
      </c>
      <c r="C116" s="875" t="s">
        <v>389</v>
      </c>
      <c r="D116" s="876">
        <v>1</v>
      </c>
      <c r="E116" s="876"/>
      <c r="F116" s="876"/>
    </row>
    <row r="117" spans="1:6" ht="13.5">
      <c r="A117" s="874"/>
      <c r="B117" s="879" t="s">
        <v>518</v>
      </c>
      <c r="C117" s="877" t="s">
        <v>15</v>
      </c>
      <c r="D117" s="874">
        <v>1</v>
      </c>
      <c r="E117" s="874"/>
      <c r="F117" s="874"/>
    </row>
    <row r="118" spans="1:6" ht="30">
      <c r="A118" s="211">
        <v>7</v>
      </c>
      <c r="B118" s="250" t="s">
        <v>515</v>
      </c>
      <c r="C118" s="248" t="s">
        <v>7</v>
      </c>
      <c r="D118" s="247">
        <v>1</v>
      </c>
      <c r="E118" s="247"/>
      <c r="F118" s="247"/>
    </row>
    <row r="119" spans="1:6" ht="15">
      <c r="A119" s="211">
        <v>8</v>
      </c>
      <c r="B119" s="240" t="s">
        <v>511</v>
      </c>
      <c r="C119" s="248" t="s">
        <v>461</v>
      </c>
      <c r="D119" s="247">
        <v>1</v>
      </c>
      <c r="E119" s="247"/>
      <c r="F119" s="247"/>
    </row>
    <row r="120" spans="1:6" ht="13.5">
      <c r="A120" s="211"/>
      <c r="B120" s="857" t="s">
        <v>519</v>
      </c>
      <c r="C120" s="249"/>
      <c r="D120" s="249"/>
      <c r="E120" s="249"/>
      <c r="F120" s="249"/>
    </row>
    <row r="121" spans="1:6" ht="15">
      <c r="A121" s="874">
        <v>1</v>
      </c>
      <c r="B121" s="240" t="s">
        <v>520</v>
      </c>
      <c r="C121" s="875" t="s">
        <v>15</v>
      </c>
      <c r="D121" s="876">
        <v>1</v>
      </c>
      <c r="E121" s="876"/>
      <c r="F121" s="876"/>
    </row>
    <row r="122" spans="1:6" ht="13.5">
      <c r="A122" s="874"/>
      <c r="B122" s="874" t="s">
        <v>520</v>
      </c>
      <c r="C122" s="877" t="s">
        <v>15</v>
      </c>
      <c r="D122" s="874">
        <v>1</v>
      </c>
      <c r="E122" s="874"/>
      <c r="F122" s="874"/>
    </row>
    <row r="123" spans="1:6" ht="30">
      <c r="A123" s="874">
        <v>2</v>
      </c>
      <c r="B123" s="250" t="s">
        <v>481</v>
      </c>
      <c r="C123" s="875" t="s">
        <v>15</v>
      </c>
      <c r="D123" s="876">
        <v>3</v>
      </c>
      <c r="E123" s="876"/>
      <c r="F123" s="876"/>
    </row>
    <row r="124" spans="1:6" ht="13.5">
      <c r="A124" s="874"/>
      <c r="B124" s="874" t="s">
        <v>523</v>
      </c>
      <c r="C124" s="877" t="s">
        <v>15</v>
      </c>
      <c r="D124" s="874">
        <f>D123</f>
        <v>3</v>
      </c>
      <c r="E124" s="874"/>
      <c r="F124" s="874"/>
    </row>
    <row r="125" spans="1:6" ht="30">
      <c r="A125" s="874">
        <v>3</v>
      </c>
      <c r="B125" s="250" t="s">
        <v>482</v>
      </c>
      <c r="C125" s="875" t="s">
        <v>15</v>
      </c>
      <c r="D125" s="876">
        <v>3</v>
      </c>
      <c r="E125" s="876"/>
      <c r="F125" s="876"/>
    </row>
    <row r="126" spans="1:6" ht="13.5">
      <c r="A126" s="874"/>
      <c r="B126" s="874" t="s">
        <v>524</v>
      </c>
      <c r="C126" s="877" t="s">
        <v>15</v>
      </c>
      <c r="D126" s="874">
        <v>3</v>
      </c>
      <c r="E126" s="874"/>
      <c r="F126" s="874"/>
    </row>
    <row r="127" spans="1:6" ht="27">
      <c r="A127" s="874">
        <v>4</v>
      </c>
      <c r="B127" s="250" t="s">
        <v>521</v>
      </c>
      <c r="C127" s="875" t="s">
        <v>389</v>
      </c>
      <c r="D127" s="876">
        <v>1</v>
      </c>
      <c r="E127" s="876"/>
      <c r="F127" s="876"/>
    </row>
    <row r="128" spans="1:6" ht="13.5">
      <c r="A128" s="874"/>
      <c r="B128" s="879" t="s">
        <v>521</v>
      </c>
      <c r="C128" s="877" t="s">
        <v>15</v>
      </c>
      <c r="D128" s="874">
        <v>1</v>
      </c>
      <c r="E128" s="874"/>
      <c r="F128" s="874"/>
    </row>
    <row r="129" spans="1:6" ht="30">
      <c r="A129" s="211">
        <v>5</v>
      </c>
      <c r="B129" s="250" t="s">
        <v>486</v>
      </c>
      <c r="C129" s="248" t="s">
        <v>7</v>
      </c>
      <c r="D129" s="247">
        <v>10</v>
      </c>
      <c r="E129" s="247"/>
      <c r="F129" s="247"/>
    </row>
    <row r="130" spans="1:6" ht="15">
      <c r="A130" s="211">
        <v>6</v>
      </c>
      <c r="B130" s="240" t="s">
        <v>511</v>
      </c>
      <c r="C130" s="248" t="s">
        <v>461</v>
      </c>
      <c r="D130" s="247">
        <v>1</v>
      </c>
      <c r="E130" s="247"/>
      <c r="F130" s="247"/>
    </row>
    <row r="131" spans="1:6" ht="15">
      <c r="A131" s="211"/>
      <c r="B131" s="858" t="s">
        <v>395</v>
      </c>
      <c r="C131" s="248"/>
      <c r="D131" s="247"/>
      <c r="E131" s="247"/>
      <c r="F131" s="247"/>
    </row>
    <row r="132" spans="1:6" ht="13.5">
      <c r="A132" s="880">
        <v>1</v>
      </c>
      <c r="B132" s="881" t="s">
        <v>532</v>
      </c>
      <c r="C132" s="882" t="s">
        <v>15</v>
      </c>
      <c r="D132" s="883">
        <f>SUM(D133:D138)</f>
        <v>208</v>
      </c>
      <c r="E132" s="883"/>
      <c r="F132" s="883"/>
    </row>
    <row r="133" spans="1:6" ht="15">
      <c r="A133" s="884"/>
      <c r="B133" s="852" t="s">
        <v>526</v>
      </c>
      <c r="C133" s="863" t="s">
        <v>15</v>
      </c>
      <c r="D133" s="853">
        <v>47</v>
      </c>
      <c r="E133" s="853"/>
      <c r="F133" s="853"/>
    </row>
    <row r="134" spans="1:6" ht="15">
      <c r="A134" s="884"/>
      <c r="B134" s="852" t="s">
        <v>527</v>
      </c>
      <c r="C134" s="863" t="s">
        <v>15</v>
      </c>
      <c r="D134" s="853">
        <v>32</v>
      </c>
      <c r="E134" s="853"/>
      <c r="F134" s="853"/>
    </row>
    <row r="135" spans="1:6" ht="15">
      <c r="A135" s="884"/>
      <c r="B135" s="852" t="s">
        <v>528</v>
      </c>
      <c r="C135" s="863" t="s">
        <v>15</v>
      </c>
      <c r="D135" s="853">
        <v>61</v>
      </c>
      <c r="E135" s="853"/>
      <c r="F135" s="853"/>
    </row>
    <row r="136" spans="1:6" ht="15">
      <c r="A136" s="884"/>
      <c r="B136" s="852" t="s">
        <v>529</v>
      </c>
      <c r="C136" s="863" t="s">
        <v>15</v>
      </c>
      <c r="D136" s="853">
        <v>22</v>
      </c>
      <c r="E136" s="853"/>
      <c r="F136" s="853"/>
    </row>
    <row r="137" spans="1:6" ht="15">
      <c r="A137" s="884"/>
      <c r="B137" s="852" t="s">
        <v>530</v>
      </c>
      <c r="C137" s="863" t="s">
        <v>15</v>
      </c>
      <c r="D137" s="853">
        <v>21</v>
      </c>
      <c r="E137" s="853"/>
      <c r="F137" s="853"/>
    </row>
    <row r="138" spans="1:6" ht="15">
      <c r="A138" s="885"/>
      <c r="B138" s="852" t="s">
        <v>531</v>
      </c>
      <c r="C138" s="863" t="s">
        <v>15</v>
      </c>
      <c r="D138" s="853">
        <v>25</v>
      </c>
      <c r="E138" s="853"/>
      <c r="F138" s="853"/>
    </row>
    <row r="139" spans="1:6" ht="13.5">
      <c r="A139" s="211"/>
      <c r="B139" s="212" t="s">
        <v>409</v>
      </c>
      <c r="C139" s="204"/>
      <c r="D139" s="205"/>
      <c r="E139" s="205"/>
      <c r="F139" s="205"/>
    </row>
    <row r="140" spans="1:6" ht="27">
      <c r="A140" s="859">
        <v>1</v>
      </c>
      <c r="B140" s="860" t="s">
        <v>451</v>
      </c>
      <c r="C140" s="886" t="s">
        <v>15</v>
      </c>
      <c r="D140" s="887">
        <v>8</v>
      </c>
      <c r="E140" s="887"/>
      <c r="F140" s="887"/>
    </row>
    <row r="141" spans="1:6" ht="27">
      <c r="A141" s="859"/>
      <c r="B141" s="888" t="s">
        <v>451</v>
      </c>
      <c r="C141" s="859" t="s">
        <v>15</v>
      </c>
      <c r="D141" s="859">
        <f>D140</f>
        <v>8</v>
      </c>
      <c r="E141" s="859"/>
      <c r="F141" s="859"/>
    </row>
    <row r="142" spans="1:6" ht="27">
      <c r="A142" s="859">
        <v>2</v>
      </c>
      <c r="B142" s="860" t="s">
        <v>454</v>
      </c>
      <c r="C142" s="886" t="s">
        <v>148</v>
      </c>
      <c r="D142" s="887">
        <v>100</v>
      </c>
      <c r="E142" s="887"/>
      <c r="F142" s="887"/>
    </row>
    <row r="143" spans="1:6" ht="13.5">
      <c r="A143" s="859"/>
      <c r="B143" s="888" t="s">
        <v>453</v>
      </c>
      <c r="C143" s="859" t="s">
        <v>148</v>
      </c>
      <c r="D143" s="859">
        <f>D142</f>
        <v>100</v>
      </c>
      <c r="E143" s="859"/>
      <c r="F143" s="859"/>
    </row>
    <row r="144" spans="1:6" ht="27">
      <c r="A144" s="859">
        <v>3</v>
      </c>
      <c r="B144" s="860" t="s">
        <v>455</v>
      </c>
      <c r="C144" s="886" t="s">
        <v>148</v>
      </c>
      <c r="D144" s="887">
        <v>50</v>
      </c>
      <c r="E144" s="887"/>
      <c r="F144" s="887"/>
    </row>
    <row r="145" spans="1:6" ht="27">
      <c r="A145" s="859"/>
      <c r="B145" s="888" t="s">
        <v>455</v>
      </c>
      <c r="C145" s="859" t="s">
        <v>148</v>
      </c>
      <c r="D145" s="859">
        <f>D144</f>
        <v>50</v>
      </c>
      <c r="E145" s="859"/>
      <c r="F145" s="859"/>
    </row>
    <row r="146" spans="1:6" ht="27">
      <c r="A146" s="859">
        <v>4</v>
      </c>
      <c r="B146" s="860" t="s">
        <v>452</v>
      </c>
      <c r="C146" s="886" t="s">
        <v>15</v>
      </c>
      <c r="D146" s="887">
        <v>15</v>
      </c>
      <c r="E146" s="887"/>
      <c r="F146" s="887"/>
    </row>
    <row r="147" spans="1:6" ht="27">
      <c r="A147" s="859">
        <v>5</v>
      </c>
      <c r="B147" s="860" t="s">
        <v>456</v>
      </c>
      <c r="C147" s="886" t="s">
        <v>15</v>
      </c>
      <c r="D147" s="887">
        <v>25</v>
      </c>
      <c r="E147" s="887"/>
      <c r="F147" s="887"/>
    </row>
    <row r="148" spans="1:6" ht="13.5">
      <c r="A148" s="889"/>
      <c r="B148" s="890" t="s">
        <v>4</v>
      </c>
      <c r="C148" s="891"/>
      <c r="D148" s="891"/>
      <c r="E148" s="891"/>
      <c r="F148" s="891"/>
    </row>
  </sheetData>
  <autoFilter ref="B1:B148"/>
  <mergeCells count="3">
    <mergeCell ref="A3:F3"/>
    <mergeCell ref="A4:F4"/>
    <mergeCell ref="B6:F6"/>
  </mergeCells>
  <pageMargins left="0.11811023622047245" right="0.11811023622047245" top="0.62992125984251968" bottom="0.27559055118110237" header="0.31496062992125984" footer="0.11811023622047245"/>
  <pageSetup paperSize="9" orientation="landscape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2D050"/>
  </sheetPr>
  <dimension ref="A1:P33"/>
  <sheetViews>
    <sheetView zoomScaleNormal="100" zoomScaleSheetLayoutView="106" workbookViewId="0">
      <selection activeCell="F9" sqref="F9"/>
    </sheetView>
  </sheetViews>
  <sheetFormatPr defaultColWidth="9.140625" defaultRowHeight="12.75"/>
  <cols>
    <col min="1" max="1" width="4.85546875" style="143" bestFit="1" customWidth="1"/>
    <col min="2" max="2" width="39.140625" style="144" customWidth="1"/>
    <col min="3" max="3" width="6.7109375" style="144" bestFit="1" customWidth="1"/>
    <col min="4" max="4" width="8.7109375" style="144" customWidth="1"/>
    <col min="5" max="6" width="8.28515625" style="144" customWidth="1"/>
    <col min="7" max="10" width="8.85546875" style="203" customWidth="1"/>
    <col min="11" max="16" width="9.140625" style="203"/>
    <col min="17" max="16384" width="9.140625" style="144"/>
  </cols>
  <sheetData>
    <row r="1" spans="1:16" s="197" customFormat="1" ht="10.5" customHeight="1">
      <c r="A1" s="194"/>
      <c r="B1" s="195"/>
      <c r="C1" s="195"/>
      <c r="D1" s="195"/>
      <c r="E1" s="195"/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</row>
    <row r="2" spans="1:16" s="197" customFormat="1" ht="15.75">
      <c r="A2" s="742" t="s">
        <v>0</v>
      </c>
      <c r="B2" s="742"/>
      <c r="C2" s="742"/>
      <c r="D2" s="742"/>
      <c r="E2" s="742"/>
      <c r="F2" s="742"/>
    </row>
    <row r="3" spans="1:16" s="197" customFormat="1" ht="15.75">
      <c r="A3" s="742"/>
      <c r="B3" s="742"/>
      <c r="C3" s="742"/>
      <c r="D3" s="742"/>
      <c r="E3" s="742"/>
      <c r="F3" s="742"/>
    </row>
    <row r="4" spans="1:16" s="133" customFormat="1" ht="29.25" customHeight="1"/>
    <row r="5" spans="1:16" s="197" customFormat="1" ht="17.25" customHeight="1">
      <c r="A5" s="198"/>
      <c r="B5" s="743" t="s">
        <v>462</v>
      </c>
      <c r="C5" s="744"/>
      <c r="D5" s="744"/>
      <c r="E5" s="744"/>
      <c r="F5" s="744"/>
    </row>
    <row r="6" spans="1:16" s="135" customFormat="1" ht="29.25" customHeight="1">
      <c r="A6" s="136"/>
      <c r="B6" s="201"/>
      <c r="C6" s="202"/>
      <c r="D6" s="202"/>
      <c r="E6" s="137"/>
      <c r="F6" s="137"/>
    </row>
    <row r="7" spans="1:16" s="203" customFormat="1" ht="30.75" customHeight="1">
      <c r="A7" s="815" t="s">
        <v>128</v>
      </c>
      <c r="B7" s="707" t="s">
        <v>709</v>
      </c>
      <c r="C7" s="707" t="s">
        <v>130</v>
      </c>
      <c r="D7" s="814" t="s">
        <v>836</v>
      </c>
      <c r="E7" s="814" t="s">
        <v>5</v>
      </c>
      <c r="F7" s="814" t="s">
        <v>4</v>
      </c>
    </row>
    <row r="8" spans="1:16" ht="13.5">
      <c r="A8" s="74">
        <v>1</v>
      </c>
      <c r="B8" s="74">
        <v>2</v>
      </c>
      <c r="C8" s="74">
        <v>3</v>
      </c>
      <c r="D8" s="74">
        <v>4</v>
      </c>
      <c r="E8" s="74">
        <v>5</v>
      </c>
      <c r="F8" s="74">
        <v>6</v>
      </c>
      <c r="G8" s="144"/>
      <c r="H8" s="144"/>
      <c r="I8" s="144"/>
      <c r="J8" s="144"/>
      <c r="K8" s="144"/>
      <c r="L8" s="144"/>
      <c r="M8" s="144"/>
      <c r="N8" s="144"/>
      <c r="O8" s="144"/>
      <c r="P8" s="144"/>
    </row>
    <row r="9" spans="1:16" ht="27.75" customHeight="1">
      <c r="A9" s="816">
        <v>1</v>
      </c>
      <c r="B9" s="817" t="s">
        <v>442</v>
      </c>
      <c r="C9" s="238" t="s">
        <v>302</v>
      </c>
      <c r="D9" s="239">
        <v>1500</v>
      </c>
      <c r="E9" s="239"/>
      <c r="F9" s="239"/>
    </row>
    <row r="10" spans="1:16" s="203" customFormat="1" ht="40.5">
      <c r="A10" s="812">
        <v>2</v>
      </c>
      <c r="B10" s="813" t="s">
        <v>441</v>
      </c>
      <c r="C10" s="441" t="s">
        <v>302</v>
      </c>
      <c r="D10" s="818">
        <v>500</v>
      </c>
      <c r="E10" s="239"/>
      <c r="F10" s="239"/>
    </row>
    <row r="11" spans="1:16" s="203" customFormat="1" ht="27">
      <c r="A11" s="816">
        <v>3</v>
      </c>
      <c r="B11" s="817" t="s">
        <v>466</v>
      </c>
      <c r="C11" s="819" t="s">
        <v>15</v>
      </c>
      <c r="D11" s="413">
        <v>18</v>
      </c>
      <c r="E11" s="239"/>
      <c r="F11" s="239"/>
    </row>
    <row r="12" spans="1:16" s="203" customFormat="1" ht="27">
      <c r="A12" s="238"/>
      <c r="B12" s="820" t="s">
        <v>460</v>
      </c>
      <c r="C12" s="821" t="s">
        <v>15</v>
      </c>
      <c r="D12" s="816">
        <v>18</v>
      </c>
      <c r="E12" s="239"/>
      <c r="F12" s="239"/>
    </row>
    <row r="13" spans="1:16" s="203" customFormat="1" ht="27">
      <c r="A13" s="816">
        <v>4</v>
      </c>
      <c r="B13" s="817" t="s">
        <v>467</v>
      </c>
      <c r="C13" s="819" t="s">
        <v>15</v>
      </c>
      <c r="D13" s="413">
        <v>4</v>
      </c>
      <c r="E13" s="239"/>
      <c r="F13" s="239"/>
    </row>
    <row r="14" spans="1:16" s="203" customFormat="1" ht="27">
      <c r="A14" s="238"/>
      <c r="B14" s="820" t="s">
        <v>468</v>
      </c>
      <c r="C14" s="821" t="s">
        <v>15</v>
      </c>
      <c r="D14" s="816">
        <v>4</v>
      </c>
      <c r="E14" s="239"/>
      <c r="F14" s="239"/>
    </row>
    <row r="15" spans="1:16" ht="16.5" customHeight="1">
      <c r="A15" s="246">
        <v>5</v>
      </c>
      <c r="B15" s="240" t="s">
        <v>469</v>
      </c>
      <c r="C15" s="238" t="s">
        <v>160</v>
      </c>
      <c r="D15" s="238">
        <v>4</v>
      </c>
      <c r="E15" s="239"/>
      <c r="F15" s="239"/>
      <c r="O15" s="144"/>
      <c r="P15" s="144"/>
    </row>
    <row r="16" spans="1:16" ht="16.5" customHeight="1">
      <c r="A16" s="246">
        <v>6</v>
      </c>
      <c r="B16" s="240" t="s">
        <v>470</v>
      </c>
      <c r="C16" s="238" t="s">
        <v>160</v>
      </c>
      <c r="D16" s="238">
        <v>18</v>
      </c>
      <c r="E16" s="239"/>
      <c r="F16" s="239"/>
      <c r="O16" s="144"/>
      <c r="P16" s="144"/>
    </row>
    <row r="17" spans="1:6" s="203" customFormat="1" ht="28.5">
      <c r="A17" s="822">
        <v>7</v>
      </c>
      <c r="B17" s="823" t="s">
        <v>471</v>
      </c>
      <c r="C17" s="824" t="s">
        <v>160</v>
      </c>
      <c r="D17" s="825">
        <v>1</v>
      </c>
      <c r="E17" s="239"/>
      <c r="F17" s="239"/>
    </row>
    <row r="18" spans="1:6" s="203" customFormat="1" ht="28.5">
      <c r="A18" s="822"/>
      <c r="B18" s="826" t="s">
        <v>471</v>
      </c>
      <c r="C18" s="822" t="s">
        <v>160</v>
      </c>
      <c r="D18" s="822">
        <f>D17</f>
        <v>1</v>
      </c>
      <c r="E18" s="239"/>
      <c r="F18" s="239"/>
    </row>
    <row r="19" spans="1:6" s="203" customFormat="1" ht="27">
      <c r="A19" s="827">
        <v>8</v>
      </c>
      <c r="B19" s="828" t="s">
        <v>472</v>
      </c>
      <c r="C19" s="829" t="s">
        <v>160</v>
      </c>
      <c r="D19" s="830">
        <v>1</v>
      </c>
      <c r="E19" s="239"/>
      <c r="F19" s="239"/>
    </row>
    <row r="20" spans="1:6" s="203" customFormat="1" ht="27">
      <c r="A20" s="827"/>
      <c r="B20" s="831" t="s">
        <v>473</v>
      </c>
      <c r="C20" s="832" t="s">
        <v>160</v>
      </c>
      <c r="D20" s="833">
        <f>D19</f>
        <v>1</v>
      </c>
      <c r="E20" s="239"/>
      <c r="F20" s="239"/>
    </row>
    <row r="21" spans="1:6" s="203" customFormat="1" ht="27">
      <c r="A21" s="834">
        <v>9</v>
      </c>
      <c r="B21" s="835" t="s">
        <v>458</v>
      </c>
      <c r="C21" s="836" t="s">
        <v>389</v>
      </c>
      <c r="D21" s="837">
        <v>2</v>
      </c>
      <c r="E21" s="239"/>
      <c r="F21" s="239"/>
    </row>
    <row r="22" spans="1:6" ht="13.5">
      <c r="A22" s="827"/>
      <c r="B22" s="838" t="s">
        <v>459</v>
      </c>
      <c r="C22" s="832" t="s">
        <v>389</v>
      </c>
      <c r="D22" s="833">
        <v>2</v>
      </c>
      <c r="E22" s="239"/>
      <c r="F22" s="239"/>
    </row>
    <row r="23" spans="1:6" ht="13.5">
      <c r="A23" s="827">
        <v>9</v>
      </c>
      <c r="B23" s="839" t="s">
        <v>474</v>
      </c>
      <c r="C23" s="829" t="s">
        <v>160</v>
      </c>
      <c r="D23" s="830">
        <v>76</v>
      </c>
      <c r="E23" s="239"/>
      <c r="F23" s="239"/>
    </row>
    <row r="24" spans="1:6" ht="13.5">
      <c r="A24" s="827"/>
      <c r="B24" s="840" t="s">
        <v>474</v>
      </c>
      <c r="C24" s="832" t="s">
        <v>160</v>
      </c>
      <c r="D24" s="833">
        <f>D23</f>
        <v>76</v>
      </c>
      <c r="E24" s="239"/>
      <c r="F24" s="239"/>
    </row>
    <row r="25" spans="1:6" ht="13.5">
      <c r="A25" s="816">
        <v>10</v>
      </c>
      <c r="B25" s="817" t="s">
        <v>475</v>
      </c>
      <c r="C25" s="819" t="s">
        <v>15</v>
      </c>
      <c r="D25" s="841">
        <v>76</v>
      </c>
      <c r="E25" s="239"/>
      <c r="F25" s="239"/>
    </row>
    <row r="26" spans="1:6" ht="13.5">
      <c r="A26" s="816"/>
      <c r="B26" s="820" t="s">
        <v>475</v>
      </c>
      <c r="C26" s="821" t="s">
        <v>15</v>
      </c>
      <c r="D26" s="816">
        <f>D25</f>
        <v>76</v>
      </c>
      <c r="E26" s="239"/>
      <c r="F26" s="239"/>
    </row>
    <row r="27" spans="1:6" ht="13.5">
      <c r="A27" s="816">
        <v>11</v>
      </c>
      <c r="B27" s="842" t="s">
        <v>476</v>
      </c>
      <c r="C27" s="819" t="s">
        <v>15</v>
      </c>
      <c r="D27" s="413">
        <v>4</v>
      </c>
      <c r="E27" s="239"/>
      <c r="F27" s="239"/>
    </row>
    <row r="28" spans="1:6" ht="13.5">
      <c r="A28" s="816"/>
      <c r="B28" s="843" t="s">
        <v>476</v>
      </c>
      <c r="C28" s="816" t="s">
        <v>15</v>
      </c>
      <c r="D28" s="816">
        <f>D27</f>
        <v>4</v>
      </c>
      <c r="E28" s="239"/>
      <c r="F28" s="239"/>
    </row>
    <row r="29" spans="1:6" s="203" customFormat="1" ht="13.5">
      <c r="A29" s="827">
        <v>12</v>
      </c>
      <c r="B29" s="839" t="s">
        <v>477</v>
      </c>
      <c r="C29" s="829" t="s">
        <v>160</v>
      </c>
      <c r="D29" s="830">
        <v>7</v>
      </c>
      <c r="E29" s="239"/>
      <c r="F29" s="239"/>
    </row>
    <row r="30" spans="1:6" s="203" customFormat="1" ht="13.5">
      <c r="A30" s="827"/>
      <c r="B30" s="840" t="s">
        <v>457</v>
      </c>
      <c r="C30" s="832" t="s">
        <v>160</v>
      </c>
      <c r="D30" s="833">
        <f>D29</f>
        <v>7</v>
      </c>
      <c r="E30" s="239"/>
      <c r="F30" s="239"/>
    </row>
    <row r="31" spans="1:6" s="203" customFormat="1" ht="13.5">
      <c r="A31" s="816">
        <v>13</v>
      </c>
      <c r="B31" s="817" t="s">
        <v>478</v>
      </c>
      <c r="C31" s="819" t="s">
        <v>15</v>
      </c>
      <c r="D31" s="841">
        <v>7</v>
      </c>
      <c r="E31" s="239"/>
      <c r="F31" s="239"/>
    </row>
    <row r="32" spans="1:6" s="203" customFormat="1" ht="13.5">
      <c r="A32" s="816"/>
      <c r="B32" s="820" t="s">
        <v>478</v>
      </c>
      <c r="C32" s="821" t="s">
        <v>15</v>
      </c>
      <c r="D32" s="816">
        <f>D31</f>
        <v>7</v>
      </c>
      <c r="E32" s="239"/>
      <c r="F32" s="239"/>
    </row>
    <row r="33" spans="1:6" s="203" customFormat="1" ht="13.5">
      <c r="A33" s="242"/>
      <c r="B33" s="243" t="s">
        <v>4</v>
      </c>
      <c r="C33" s="244"/>
      <c r="D33" s="245"/>
      <c r="E33" s="245"/>
      <c r="F33" s="245"/>
    </row>
  </sheetData>
  <mergeCells count="3">
    <mergeCell ref="A2:F2"/>
    <mergeCell ref="A3:F3"/>
    <mergeCell ref="B5:F5"/>
  </mergeCells>
  <pageMargins left="0.23622047244094491" right="0.23622047244094491" top="0.47244094488188981" bottom="0.35433070866141736" header="0.23622047244094491" footer="0.19685039370078741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00"/>
  </sheetPr>
  <dimension ref="A3:F58"/>
  <sheetViews>
    <sheetView zoomScale="110" zoomScaleNormal="110" zoomScaleSheetLayoutView="100" zoomScalePageLayoutView="90" workbookViewId="0">
      <selection activeCell="F11" sqref="F11"/>
    </sheetView>
  </sheetViews>
  <sheetFormatPr defaultColWidth="8.85546875" defaultRowHeight="15.75"/>
  <cols>
    <col min="1" max="1" width="3.85546875" style="214" customWidth="1"/>
    <col min="2" max="2" width="46.28515625" style="266" customWidth="1"/>
    <col min="3" max="3" width="6.7109375" style="214" customWidth="1"/>
    <col min="4" max="6" width="6.42578125" style="214" customWidth="1"/>
    <col min="7" max="239" width="8.85546875" style="214"/>
    <col min="240" max="240" width="3.85546875" style="214" customWidth="1"/>
    <col min="241" max="241" width="7.140625" style="214" customWidth="1"/>
    <col min="242" max="242" width="42.42578125" style="214" customWidth="1"/>
    <col min="243" max="243" width="6.7109375" style="214" customWidth="1"/>
    <col min="244" max="244" width="6.42578125" style="214" customWidth="1"/>
    <col min="245" max="245" width="6" style="214" customWidth="1"/>
    <col min="246" max="246" width="5.42578125" style="214" customWidth="1"/>
    <col min="247" max="247" width="8.7109375" style="214" customWidth="1"/>
    <col min="248" max="248" width="7.140625" style="214" customWidth="1"/>
    <col min="249" max="249" width="8.42578125" style="214" customWidth="1"/>
    <col min="250" max="250" width="6.42578125" style="214" customWidth="1"/>
    <col min="251" max="251" width="7" style="214" customWidth="1"/>
    <col min="252" max="252" width="8.7109375" style="214" customWidth="1"/>
    <col min="253" max="495" width="8.85546875" style="214"/>
    <col min="496" max="496" width="3.85546875" style="214" customWidth="1"/>
    <col min="497" max="497" width="7.140625" style="214" customWidth="1"/>
    <col min="498" max="498" width="42.42578125" style="214" customWidth="1"/>
    <col min="499" max="499" width="6.7109375" style="214" customWidth="1"/>
    <col min="500" max="500" width="6.42578125" style="214" customWidth="1"/>
    <col min="501" max="501" width="6" style="214" customWidth="1"/>
    <col min="502" max="502" width="5.42578125" style="214" customWidth="1"/>
    <col min="503" max="503" width="8.7109375" style="214" customWidth="1"/>
    <col min="504" max="504" width="7.140625" style="214" customWidth="1"/>
    <col min="505" max="505" width="8.42578125" style="214" customWidth="1"/>
    <col min="506" max="506" width="6.42578125" style="214" customWidth="1"/>
    <col min="507" max="507" width="7" style="214" customWidth="1"/>
    <col min="508" max="508" width="8.7109375" style="214" customWidth="1"/>
    <col min="509" max="751" width="8.85546875" style="214"/>
    <col min="752" max="752" width="3.85546875" style="214" customWidth="1"/>
    <col min="753" max="753" width="7.140625" style="214" customWidth="1"/>
    <col min="754" max="754" width="42.42578125" style="214" customWidth="1"/>
    <col min="755" max="755" width="6.7109375" style="214" customWidth="1"/>
    <col min="756" max="756" width="6.42578125" style="214" customWidth="1"/>
    <col min="757" max="757" width="6" style="214" customWidth="1"/>
    <col min="758" max="758" width="5.42578125" style="214" customWidth="1"/>
    <col min="759" max="759" width="8.7109375" style="214" customWidth="1"/>
    <col min="760" max="760" width="7.140625" style="214" customWidth="1"/>
    <col min="761" max="761" width="8.42578125" style="214" customWidth="1"/>
    <col min="762" max="762" width="6.42578125" style="214" customWidth="1"/>
    <col min="763" max="763" width="7" style="214" customWidth="1"/>
    <col min="764" max="764" width="8.7109375" style="214" customWidth="1"/>
    <col min="765" max="1007" width="8.85546875" style="214"/>
    <col min="1008" max="1008" width="3.85546875" style="214" customWidth="1"/>
    <col min="1009" max="1009" width="7.140625" style="214" customWidth="1"/>
    <col min="1010" max="1010" width="42.42578125" style="214" customWidth="1"/>
    <col min="1011" max="1011" width="6.7109375" style="214" customWidth="1"/>
    <col min="1012" max="1012" width="6.42578125" style="214" customWidth="1"/>
    <col min="1013" max="1013" width="6" style="214" customWidth="1"/>
    <col min="1014" max="1014" width="5.42578125" style="214" customWidth="1"/>
    <col min="1015" max="1015" width="8.7109375" style="214" customWidth="1"/>
    <col min="1016" max="1016" width="7.140625" style="214" customWidth="1"/>
    <col min="1017" max="1017" width="8.42578125" style="214" customWidth="1"/>
    <col min="1018" max="1018" width="6.42578125" style="214" customWidth="1"/>
    <col min="1019" max="1019" width="7" style="214" customWidth="1"/>
    <col min="1020" max="1020" width="8.7109375" style="214" customWidth="1"/>
    <col min="1021" max="1263" width="8.85546875" style="214"/>
    <col min="1264" max="1264" width="3.85546875" style="214" customWidth="1"/>
    <col min="1265" max="1265" width="7.140625" style="214" customWidth="1"/>
    <col min="1266" max="1266" width="42.42578125" style="214" customWidth="1"/>
    <col min="1267" max="1267" width="6.7109375" style="214" customWidth="1"/>
    <col min="1268" max="1268" width="6.42578125" style="214" customWidth="1"/>
    <col min="1269" max="1269" width="6" style="214" customWidth="1"/>
    <col min="1270" max="1270" width="5.42578125" style="214" customWidth="1"/>
    <col min="1271" max="1271" width="8.7109375" style="214" customWidth="1"/>
    <col min="1272" max="1272" width="7.140625" style="214" customWidth="1"/>
    <col min="1273" max="1273" width="8.42578125" style="214" customWidth="1"/>
    <col min="1274" max="1274" width="6.42578125" style="214" customWidth="1"/>
    <col min="1275" max="1275" width="7" style="214" customWidth="1"/>
    <col min="1276" max="1276" width="8.7109375" style="214" customWidth="1"/>
    <col min="1277" max="1519" width="8.85546875" style="214"/>
    <col min="1520" max="1520" width="3.85546875" style="214" customWidth="1"/>
    <col min="1521" max="1521" width="7.140625" style="214" customWidth="1"/>
    <col min="1522" max="1522" width="42.42578125" style="214" customWidth="1"/>
    <col min="1523" max="1523" width="6.7109375" style="214" customWidth="1"/>
    <col min="1524" max="1524" width="6.42578125" style="214" customWidth="1"/>
    <col min="1525" max="1525" width="6" style="214" customWidth="1"/>
    <col min="1526" max="1526" width="5.42578125" style="214" customWidth="1"/>
    <col min="1527" max="1527" width="8.7109375" style="214" customWidth="1"/>
    <col min="1528" max="1528" width="7.140625" style="214" customWidth="1"/>
    <col min="1529" max="1529" width="8.42578125" style="214" customWidth="1"/>
    <col min="1530" max="1530" width="6.42578125" style="214" customWidth="1"/>
    <col min="1531" max="1531" width="7" style="214" customWidth="1"/>
    <col min="1532" max="1532" width="8.7109375" style="214" customWidth="1"/>
    <col min="1533" max="1775" width="8.85546875" style="214"/>
    <col min="1776" max="1776" width="3.85546875" style="214" customWidth="1"/>
    <col min="1777" max="1777" width="7.140625" style="214" customWidth="1"/>
    <col min="1778" max="1778" width="42.42578125" style="214" customWidth="1"/>
    <col min="1779" max="1779" width="6.7109375" style="214" customWidth="1"/>
    <col min="1780" max="1780" width="6.42578125" style="214" customWidth="1"/>
    <col min="1781" max="1781" width="6" style="214" customWidth="1"/>
    <col min="1782" max="1782" width="5.42578125" style="214" customWidth="1"/>
    <col min="1783" max="1783" width="8.7109375" style="214" customWidth="1"/>
    <col min="1784" max="1784" width="7.140625" style="214" customWidth="1"/>
    <col min="1785" max="1785" width="8.42578125" style="214" customWidth="1"/>
    <col min="1786" max="1786" width="6.42578125" style="214" customWidth="1"/>
    <col min="1787" max="1787" width="7" style="214" customWidth="1"/>
    <col min="1788" max="1788" width="8.7109375" style="214" customWidth="1"/>
    <col min="1789" max="2031" width="8.85546875" style="214"/>
    <col min="2032" max="2032" width="3.85546875" style="214" customWidth="1"/>
    <col min="2033" max="2033" width="7.140625" style="214" customWidth="1"/>
    <col min="2034" max="2034" width="42.42578125" style="214" customWidth="1"/>
    <col min="2035" max="2035" width="6.7109375" style="214" customWidth="1"/>
    <col min="2036" max="2036" width="6.42578125" style="214" customWidth="1"/>
    <col min="2037" max="2037" width="6" style="214" customWidth="1"/>
    <col min="2038" max="2038" width="5.42578125" style="214" customWidth="1"/>
    <col min="2039" max="2039" width="8.7109375" style="214" customWidth="1"/>
    <col min="2040" max="2040" width="7.140625" style="214" customWidth="1"/>
    <col min="2041" max="2041" width="8.42578125" style="214" customWidth="1"/>
    <col min="2042" max="2042" width="6.42578125" style="214" customWidth="1"/>
    <col min="2043" max="2043" width="7" style="214" customWidth="1"/>
    <col min="2044" max="2044" width="8.7109375" style="214" customWidth="1"/>
    <col min="2045" max="2287" width="8.85546875" style="214"/>
    <col min="2288" max="2288" width="3.85546875" style="214" customWidth="1"/>
    <col min="2289" max="2289" width="7.140625" style="214" customWidth="1"/>
    <col min="2290" max="2290" width="42.42578125" style="214" customWidth="1"/>
    <col min="2291" max="2291" width="6.7109375" style="214" customWidth="1"/>
    <col min="2292" max="2292" width="6.42578125" style="214" customWidth="1"/>
    <col min="2293" max="2293" width="6" style="214" customWidth="1"/>
    <col min="2294" max="2294" width="5.42578125" style="214" customWidth="1"/>
    <col min="2295" max="2295" width="8.7109375" style="214" customWidth="1"/>
    <col min="2296" max="2296" width="7.140625" style="214" customWidth="1"/>
    <col min="2297" max="2297" width="8.42578125" style="214" customWidth="1"/>
    <col min="2298" max="2298" width="6.42578125" style="214" customWidth="1"/>
    <col min="2299" max="2299" width="7" style="214" customWidth="1"/>
    <col min="2300" max="2300" width="8.7109375" style="214" customWidth="1"/>
    <col min="2301" max="2543" width="8.85546875" style="214"/>
    <col min="2544" max="2544" width="3.85546875" style="214" customWidth="1"/>
    <col min="2545" max="2545" width="7.140625" style="214" customWidth="1"/>
    <col min="2546" max="2546" width="42.42578125" style="214" customWidth="1"/>
    <col min="2547" max="2547" width="6.7109375" style="214" customWidth="1"/>
    <col min="2548" max="2548" width="6.42578125" style="214" customWidth="1"/>
    <col min="2549" max="2549" width="6" style="214" customWidth="1"/>
    <col min="2550" max="2550" width="5.42578125" style="214" customWidth="1"/>
    <col min="2551" max="2551" width="8.7109375" style="214" customWidth="1"/>
    <col min="2552" max="2552" width="7.140625" style="214" customWidth="1"/>
    <col min="2553" max="2553" width="8.42578125" style="214" customWidth="1"/>
    <col min="2554" max="2554" width="6.42578125" style="214" customWidth="1"/>
    <col min="2555" max="2555" width="7" style="214" customWidth="1"/>
    <col min="2556" max="2556" width="8.7109375" style="214" customWidth="1"/>
    <col min="2557" max="2799" width="8.85546875" style="214"/>
    <col min="2800" max="2800" width="3.85546875" style="214" customWidth="1"/>
    <col min="2801" max="2801" width="7.140625" style="214" customWidth="1"/>
    <col min="2802" max="2802" width="42.42578125" style="214" customWidth="1"/>
    <col min="2803" max="2803" width="6.7109375" style="214" customWidth="1"/>
    <col min="2804" max="2804" width="6.42578125" style="214" customWidth="1"/>
    <col min="2805" max="2805" width="6" style="214" customWidth="1"/>
    <col min="2806" max="2806" width="5.42578125" style="214" customWidth="1"/>
    <col min="2807" max="2807" width="8.7109375" style="214" customWidth="1"/>
    <col min="2808" max="2808" width="7.140625" style="214" customWidth="1"/>
    <col min="2809" max="2809" width="8.42578125" style="214" customWidth="1"/>
    <col min="2810" max="2810" width="6.42578125" style="214" customWidth="1"/>
    <col min="2811" max="2811" width="7" style="214" customWidth="1"/>
    <col min="2812" max="2812" width="8.7109375" style="214" customWidth="1"/>
    <col min="2813" max="3055" width="8.85546875" style="214"/>
    <col min="3056" max="3056" width="3.85546875" style="214" customWidth="1"/>
    <col min="3057" max="3057" width="7.140625" style="214" customWidth="1"/>
    <col min="3058" max="3058" width="42.42578125" style="214" customWidth="1"/>
    <col min="3059" max="3059" width="6.7109375" style="214" customWidth="1"/>
    <col min="3060" max="3060" width="6.42578125" style="214" customWidth="1"/>
    <col min="3061" max="3061" width="6" style="214" customWidth="1"/>
    <col min="3062" max="3062" width="5.42578125" style="214" customWidth="1"/>
    <col min="3063" max="3063" width="8.7109375" style="214" customWidth="1"/>
    <col min="3064" max="3064" width="7.140625" style="214" customWidth="1"/>
    <col min="3065" max="3065" width="8.42578125" style="214" customWidth="1"/>
    <col min="3066" max="3066" width="6.42578125" style="214" customWidth="1"/>
    <col min="3067" max="3067" width="7" style="214" customWidth="1"/>
    <col min="3068" max="3068" width="8.7109375" style="214" customWidth="1"/>
    <col min="3069" max="3311" width="8.85546875" style="214"/>
    <col min="3312" max="3312" width="3.85546875" style="214" customWidth="1"/>
    <col min="3313" max="3313" width="7.140625" style="214" customWidth="1"/>
    <col min="3314" max="3314" width="42.42578125" style="214" customWidth="1"/>
    <col min="3315" max="3315" width="6.7109375" style="214" customWidth="1"/>
    <col min="3316" max="3316" width="6.42578125" style="214" customWidth="1"/>
    <col min="3317" max="3317" width="6" style="214" customWidth="1"/>
    <col min="3318" max="3318" width="5.42578125" style="214" customWidth="1"/>
    <col min="3319" max="3319" width="8.7109375" style="214" customWidth="1"/>
    <col min="3320" max="3320" width="7.140625" style="214" customWidth="1"/>
    <col min="3321" max="3321" width="8.42578125" style="214" customWidth="1"/>
    <col min="3322" max="3322" width="6.42578125" style="214" customWidth="1"/>
    <col min="3323" max="3323" width="7" style="214" customWidth="1"/>
    <col min="3324" max="3324" width="8.7109375" style="214" customWidth="1"/>
    <col min="3325" max="3567" width="8.85546875" style="214"/>
    <col min="3568" max="3568" width="3.85546875" style="214" customWidth="1"/>
    <col min="3569" max="3569" width="7.140625" style="214" customWidth="1"/>
    <col min="3570" max="3570" width="42.42578125" style="214" customWidth="1"/>
    <col min="3571" max="3571" width="6.7109375" style="214" customWidth="1"/>
    <col min="3572" max="3572" width="6.42578125" style="214" customWidth="1"/>
    <col min="3573" max="3573" width="6" style="214" customWidth="1"/>
    <col min="3574" max="3574" width="5.42578125" style="214" customWidth="1"/>
    <col min="3575" max="3575" width="8.7109375" style="214" customWidth="1"/>
    <col min="3576" max="3576" width="7.140625" style="214" customWidth="1"/>
    <col min="3577" max="3577" width="8.42578125" style="214" customWidth="1"/>
    <col min="3578" max="3578" width="6.42578125" style="214" customWidth="1"/>
    <col min="3579" max="3579" width="7" style="214" customWidth="1"/>
    <col min="3580" max="3580" width="8.7109375" style="214" customWidth="1"/>
    <col min="3581" max="3823" width="8.85546875" style="214"/>
    <col min="3824" max="3824" width="3.85546875" style="214" customWidth="1"/>
    <col min="3825" max="3825" width="7.140625" style="214" customWidth="1"/>
    <col min="3826" max="3826" width="42.42578125" style="214" customWidth="1"/>
    <col min="3827" max="3827" width="6.7109375" style="214" customWidth="1"/>
    <col min="3828" max="3828" width="6.42578125" style="214" customWidth="1"/>
    <col min="3829" max="3829" width="6" style="214" customWidth="1"/>
    <col min="3830" max="3830" width="5.42578125" style="214" customWidth="1"/>
    <col min="3831" max="3831" width="8.7109375" style="214" customWidth="1"/>
    <col min="3832" max="3832" width="7.140625" style="214" customWidth="1"/>
    <col min="3833" max="3833" width="8.42578125" style="214" customWidth="1"/>
    <col min="3834" max="3834" width="6.42578125" style="214" customWidth="1"/>
    <col min="3835" max="3835" width="7" style="214" customWidth="1"/>
    <col min="3836" max="3836" width="8.7109375" style="214" customWidth="1"/>
    <col min="3837" max="4079" width="8.85546875" style="214"/>
    <col min="4080" max="4080" width="3.85546875" style="214" customWidth="1"/>
    <col min="4081" max="4081" width="7.140625" style="214" customWidth="1"/>
    <col min="4082" max="4082" width="42.42578125" style="214" customWidth="1"/>
    <col min="4083" max="4083" width="6.7109375" style="214" customWidth="1"/>
    <col min="4084" max="4084" width="6.42578125" style="214" customWidth="1"/>
    <col min="4085" max="4085" width="6" style="214" customWidth="1"/>
    <col min="4086" max="4086" width="5.42578125" style="214" customWidth="1"/>
    <col min="4087" max="4087" width="8.7109375" style="214" customWidth="1"/>
    <col min="4088" max="4088" width="7.140625" style="214" customWidth="1"/>
    <col min="4089" max="4089" width="8.42578125" style="214" customWidth="1"/>
    <col min="4090" max="4090" width="6.42578125" style="214" customWidth="1"/>
    <col min="4091" max="4091" width="7" style="214" customWidth="1"/>
    <col min="4092" max="4092" width="8.7109375" style="214" customWidth="1"/>
    <col min="4093" max="4335" width="8.85546875" style="214"/>
    <col min="4336" max="4336" width="3.85546875" style="214" customWidth="1"/>
    <col min="4337" max="4337" width="7.140625" style="214" customWidth="1"/>
    <col min="4338" max="4338" width="42.42578125" style="214" customWidth="1"/>
    <col min="4339" max="4339" width="6.7109375" style="214" customWidth="1"/>
    <col min="4340" max="4340" width="6.42578125" style="214" customWidth="1"/>
    <col min="4341" max="4341" width="6" style="214" customWidth="1"/>
    <col min="4342" max="4342" width="5.42578125" style="214" customWidth="1"/>
    <col min="4343" max="4343" width="8.7109375" style="214" customWidth="1"/>
    <col min="4344" max="4344" width="7.140625" style="214" customWidth="1"/>
    <col min="4345" max="4345" width="8.42578125" style="214" customWidth="1"/>
    <col min="4346" max="4346" width="6.42578125" style="214" customWidth="1"/>
    <col min="4347" max="4347" width="7" style="214" customWidth="1"/>
    <col min="4348" max="4348" width="8.7109375" style="214" customWidth="1"/>
    <col min="4349" max="4591" width="8.85546875" style="214"/>
    <col min="4592" max="4592" width="3.85546875" style="214" customWidth="1"/>
    <col min="4593" max="4593" width="7.140625" style="214" customWidth="1"/>
    <col min="4594" max="4594" width="42.42578125" style="214" customWidth="1"/>
    <col min="4595" max="4595" width="6.7109375" style="214" customWidth="1"/>
    <col min="4596" max="4596" width="6.42578125" style="214" customWidth="1"/>
    <col min="4597" max="4597" width="6" style="214" customWidth="1"/>
    <col min="4598" max="4598" width="5.42578125" style="214" customWidth="1"/>
    <col min="4599" max="4599" width="8.7109375" style="214" customWidth="1"/>
    <col min="4600" max="4600" width="7.140625" style="214" customWidth="1"/>
    <col min="4601" max="4601" width="8.42578125" style="214" customWidth="1"/>
    <col min="4602" max="4602" width="6.42578125" style="214" customWidth="1"/>
    <col min="4603" max="4603" width="7" style="214" customWidth="1"/>
    <col min="4604" max="4604" width="8.7109375" style="214" customWidth="1"/>
    <col min="4605" max="4847" width="8.85546875" style="214"/>
    <col min="4848" max="4848" width="3.85546875" style="214" customWidth="1"/>
    <col min="4849" max="4849" width="7.140625" style="214" customWidth="1"/>
    <col min="4850" max="4850" width="42.42578125" style="214" customWidth="1"/>
    <col min="4851" max="4851" width="6.7109375" style="214" customWidth="1"/>
    <col min="4852" max="4852" width="6.42578125" style="214" customWidth="1"/>
    <col min="4853" max="4853" width="6" style="214" customWidth="1"/>
    <col min="4854" max="4854" width="5.42578125" style="214" customWidth="1"/>
    <col min="4855" max="4855" width="8.7109375" style="214" customWidth="1"/>
    <col min="4856" max="4856" width="7.140625" style="214" customWidth="1"/>
    <col min="4857" max="4857" width="8.42578125" style="214" customWidth="1"/>
    <col min="4858" max="4858" width="6.42578125" style="214" customWidth="1"/>
    <col min="4859" max="4859" width="7" style="214" customWidth="1"/>
    <col min="4860" max="4860" width="8.7109375" style="214" customWidth="1"/>
    <col min="4861" max="5103" width="8.85546875" style="214"/>
    <col min="5104" max="5104" width="3.85546875" style="214" customWidth="1"/>
    <col min="5105" max="5105" width="7.140625" style="214" customWidth="1"/>
    <col min="5106" max="5106" width="42.42578125" style="214" customWidth="1"/>
    <col min="5107" max="5107" width="6.7109375" style="214" customWidth="1"/>
    <col min="5108" max="5108" width="6.42578125" style="214" customWidth="1"/>
    <col min="5109" max="5109" width="6" style="214" customWidth="1"/>
    <col min="5110" max="5110" width="5.42578125" style="214" customWidth="1"/>
    <col min="5111" max="5111" width="8.7109375" style="214" customWidth="1"/>
    <col min="5112" max="5112" width="7.140625" style="214" customWidth="1"/>
    <col min="5113" max="5113" width="8.42578125" style="214" customWidth="1"/>
    <col min="5114" max="5114" width="6.42578125" style="214" customWidth="1"/>
    <col min="5115" max="5115" width="7" style="214" customWidth="1"/>
    <col min="5116" max="5116" width="8.7109375" style="214" customWidth="1"/>
    <col min="5117" max="5359" width="8.85546875" style="214"/>
    <col min="5360" max="5360" width="3.85546875" style="214" customWidth="1"/>
    <col min="5361" max="5361" width="7.140625" style="214" customWidth="1"/>
    <col min="5362" max="5362" width="42.42578125" style="214" customWidth="1"/>
    <col min="5363" max="5363" width="6.7109375" style="214" customWidth="1"/>
    <col min="5364" max="5364" width="6.42578125" style="214" customWidth="1"/>
    <col min="5365" max="5365" width="6" style="214" customWidth="1"/>
    <col min="5366" max="5366" width="5.42578125" style="214" customWidth="1"/>
    <col min="5367" max="5367" width="8.7109375" style="214" customWidth="1"/>
    <col min="5368" max="5368" width="7.140625" style="214" customWidth="1"/>
    <col min="5369" max="5369" width="8.42578125" style="214" customWidth="1"/>
    <col min="5370" max="5370" width="6.42578125" style="214" customWidth="1"/>
    <col min="5371" max="5371" width="7" style="214" customWidth="1"/>
    <col min="5372" max="5372" width="8.7109375" style="214" customWidth="1"/>
    <col min="5373" max="5615" width="8.85546875" style="214"/>
    <col min="5616" max="5616" width="3.85546875" style="214" customWidth="1"/>
    <col min="5617" max="5617" width="7.140625" style="214" customWidth="1"/>
    <col min="5618" max="5618" width="42.42578125" style="214" customWidth="1"/>
    <col min="5619" max="5619" width="6.7109375" style="214" customWidth="1"/>
    <col min="5620" max="5620" width="6.42578125" style="214" customWidth="1"/>
    <col min="5621" max="5621" width="6" style="214" customWidth="1"/>
    <col min="5622" max="5622" width="5.42578125" style="214" customWidth="1"/>
    <col min="5623" max="5623" width="8.7109375" style="214" customWidth="1"/>
    <col min="5624" max="5624" width="7.140625" style="214" customWidth="1"/>
    <col min="5625" max="5625" width="8.42578125" style="214" customWidth="1"/>
    <col min="5626" max="5626" width="6.42578125" style="214" customWidth="1"/>
    <col min="5627" max="5627" width="7" style="214" customWidth="1"/>
    <col min="5628" max="5628" width="8.7109375" style="214" customWidth="1"/>
    <col min="5629" max="5871" width="8.85546875" style="214"/>
    <col min="5872" max="5872" width="3.85546875" style="214" customWidth="1"/>
    <col min="5873" max="5873" width="7.140625" style="214" customWidth="1"/>
    <col min="5874" max="5874" width="42.42578125" style="214" customWidth="1"/>
    <col min="5875" max="5875" width="6.7109375" style="214" customWidth="1"/>
    <col min="5876" max="5876" width="6.42578125" style="214" customWidth="1"/>
    <col min="5877" max="5877" width="6" style="214" customWidth="1"/>
    <col min="5878" max="5878" width="5.42578125" style="214" customWidth="1"/>
    <col min="5879" max="5879" width="8.7109375" style="214" customWidth="1"/>
    <col min="5880" max="5880" width="7.140625" style="214" customWidth="1"/>
    <col min="5881" max="5881" width="8.42578125" style="214" customWidth="1"/>
    <col min="5882" max="5882" width="6.42578125" style="214" customWidth="1"/>
    <col min="5883" max="5883" width="7" style="214" customWidth="1"/>
    <col min="5884" max="5884" width="8.7109375" style="214" customWidth="1"/>
    <col min="5885" max="6127" width="8.85546875" style="214"/>
    <col min="6128" max="6128" width="3.85546875" style="214" customWidth="1"/>
    <col min="6129" max="6129" width="7.140625" style="214" customWidth="1"/>
    <col min="6130" max="6130" width="42.42578125" style="214" customWidth="1"/>
    <col min="6131" max="6131" width="6.7109375" style="214" customWidth="1"/>
    <col min="6132" max="6132" width="6.42578125" style="214" customWidth="1"/>
    <col min="6133" max="6133" width="6" style="214" customWidth="1"/>
    <col min="6134" max="6134" width="5.42578125" style="214" customWidth="1"/>
    <col min="6135" max="6135" width="8.7109375" style="214" customWidth="1"/>
    <col min="6136" max="6136" width="7.140625" style="214" customWidth="1"/>
    <col min="6137" max="6137" width="8.42578125" style="214" customWidth="1"/>
    <col min="6138" max="6138" width="6.42578125" style="214" customWidth="1"/>
    <col min="6139" max="6139" width="7" style="214" customWidth="1"/>
    <col min="6140" max="6140" width="8.7109375" style="214" customWidth="1"/>
    <col min="6141" max="6383" width="8.85546875" style="214"/>
    <col min="6384" max="6384" width="3.85546875" style="214" customWidth="1"/>
    <col min="6385" max="6385" width="7.140625" style="214" customWidth="1"/>
    <col min="6386" max="6386" width="42.42578125" style="214" customWidth="1"/>
    <col min="6387" max="6387" width="6.7109375" style="214" customWidth="1"/>
    <col min="6388" max="6388" width="6.42578125" style="214" customWidth="1"/>
    <col min="6389" max="6389" width="6" style="214" customWidth="1"/>
    <col min="6390" max="6390" width="5.42578125" style="214" customWidth="1"/>
    <col min="6391" max="6391" width="8.7109375" style="214" customWidth="1"/>
    <col min="6392" max="6392" width="7.140625" style="214" customWidth="1"/>
    <col min="6393" max="6393" width="8.42578125" style="214" customWidth="1"/>
    <col min="6394" max="6394" width="6.42578125" style="214" customWidth="1"/>
    <col min="6395" max="6395" width="7" style="214" customWidth="1"/>
    <col min="6396" max="6396" width="8.7109375" style="214" customWidth="1"/>
    <col min="6397" max="6639" width="8.85546875" style="214"/>
    <col min="6640" max="6640" width="3.85546875" style="214" customWidth="1"/>
    <col min="6641" max="6641" width="7.140625" style="214" customWidth="1"/>
    <col min="6642" max="6642" width="42.42578125" style="214" customWidth="1"/>
    <col min="6643" max="6643" width="6.7109375" style="214" customWidth="1"/>
    <col min="6644" max="6644" width="6.42578125" style="214" customWidth="1"/>
    <col min="6645" max="6645" width="6" style="214" customWidth="1"/>
    <col min="6646" max="6646" width="5.42578125" style="214" customWidth="1"/>
    <col min="6647" max="6647" width="8.7109375" style="214" customWidth="1"/>
    <col min="6648" max="6648" width="7.140625" style="214" customWidth="1"/>
    <col min="6649" max="6649" width="8.42578125" style="214" customWidth="1"/>
    <col min="6650" max="6650" width="6.42578125" style="214" customWidth="1"/>
    <col min="6651" max="6651" width="7" style="214" customWidth="1"/>
    <col min="6652" max="6652" width="8.7109375" style="214" customWidth="1"/>
    <col min="6653" max="6895" width="8.85546875" style="214"/>
    <col min="6896" max="6896" width="3.85546875" style="214" customWidth="1"/>
    <col min="6897" max="6897" width="7.140625" style="214" customWidth="1"/>
    <col min="6898" max="6898" width="42.42578125" style="214" customWidth="1"/>
    <col min="6899" max="6899" width="6.7109375" style="214" customWidth="1"/>
    <col min="6900" max="6900" width="6.42578125" style="214" customWidth="1"/>
    <col min="6901" max="6901" width="6" style="214" customWidth="1"/>
    <col min="6902" max="6902" width="5.42578125" style="214" customWidth="1"/>
    <col min="6903" max="6903" width="8.7109375" style="214" customWidth="1"/>
    <col min="6904" max="6904" width="7.140625" style="214" customWidth="1"/>
    <col min="6905" max="6905" width="8.42578125" style="214" customWidth="1"/>
    <col min="6906" max="6906" width="6.42578125" style="214" customWidth="1"/>
    <col min="6907" max="6907" width="7" style="214" customWidth="1"/>
    <col min="6908" max="6908" width="8.7109375" style="214" customWidth="1"/>
    <col min="6909" max="7151" width="8.85546875" style="214"/>
    <col min="7152" max="7152" width="3.85546875" style="214" customWidth="1"/>
    <col min="7153" max="7153" width="7.140625" style="214" customWidth="1"/>
    <col min="7154" max="7154" width="42.42578125" style="214" customWidth="1"/>
    <col min="7155" max="7155" width="6.7109375" style="214" customWidth="1"/>
    <col min="7156" max="7156" width="6.42578125" style="214" customWidth="1"/>
    <col min="7157" max="7157" width="6" style="214" customWidth="1"/>
    <col min="7158" max="7158" width="5.42578125" style="214" customWidth="1"/>
    <col min="7159" max="7159" width="8.7109375" style="214" customWidth="1"/>
    <col min="7160" max="7160" width="7.140625" style="214" customWidth="1"/>
    <col min="7161" max="7161" width="8.42578125" style="214" customWidth="1"/>
    <col min="7162" max="7162" width="6.42578125" style="214" customWidth="1"/>
    <col min="7163" max="7163" width="7" style="214" customWidth="1"/>
    <col min="7164" max="7164" width="8.7109375" style="214" customWidth="1"/>
    <col min="7165" max="7407" width="8.85546875" style="214"/>
    <col min="7408" max="7408" width="3.85546875" style="214" customWidth="1"/>
    <col min="7409" max="7409" width="7.140625" style="214" customWidth="1"/>
    <col min="7410" max="7410" width="42.42578125" style="214" customWidth="1"/>
    <col min="7411" max="7411" width="6.7109375" style="214" customWidth="1"/>
    <col min="7412" max="7412" width="6.42578125" style="214" customWidth="1"/>
    <col min="7413" max="7413" width="6" style="214" customWidth="1"/>
    <col min="7414" max="7414" width="5.42578125" style="214" customWidth="1"/>
    <col min="7415" max="7415" width="8.7109375" style="214" customWidth="1"/>
    <col min="7416" max="7416" width="7.140625" style="214" customWidth="1"/>
    <col min="7417" max="7417" width="8.42578125" style="214" customWidth="1"/>
    <col min="7418" max="7418" width="6.42578125" style="214" customWidth="1"/>
    <col min="7419" max="7419" width="7" style="214" customWidth="1"/>
    <col min="7420" max="7420" width="8.7109375" style="214" customWidth="1"/>
    <col min="7421" max="7663" width="8.85546875" style="214"/>
    <col min="7664" max="7664" width="3.85546875" style="214" customWidth="1"/>
    <col min="7665" max="7665" width="7.140625" style="214" customWidth="1"/>
    <col min="7666" max="7666" width="42.42578125" style="214" customWidth="1"/>
    <col min="7667" max="7667" width="6.7109375" style="214" customWidth="1"/>
    <col min="7668" max="7668" width="6.42578125" style="214" customWidth="1"/>
    <col min="7669" max="7669" width="6" style="214" customWidth="1"/>
    <col min="7670" max="7670" width="5.42578125" style="214" customWidth="1"/>
    <col min="7671" max="7671" width="8.7109375" style="214" customWidth="1"/>
    <col min="7672" max="7672" width="7.140625" style="214" customWidth="1"/>
    <col min="7673" max="7673" width="8.42578125" style="214" customWidth="1"/>
    <col min="7674" max="7674" width="6.42578125" style="214" customWidth="1"/>
    <col min="7675" max="7675" width="7" style="214" customWidth="1"/>
    <col min="7676" max="7676" width="8.7109375" style="214" customWidth="1"/>
    <col min="7677" max="7919" width="8.85546875" style="214"/>
    <col min="7920" max="7920" width="3.85546875" style="214" customWidth="1"/>
    <col min="7921" max="7921" width="7.140625" style="214" customWidth="1"/>
    <col min="7922" max="7922" width="42.42578125" style="214" customWidth="1"/>
    <col min="7923" max="7923" width="6.7109375" style="214" customWidth="1"/>
    <col min="7924" max="7924" width="6.42578125" style="214" customWidth="1"/>
    <col min="7925" max="7925" width="6" style="214" customWidth="1"/>
    <col min="7926" max="7926" width="5.42578125" style="214" customWidth="1"/>
    <col min="7927" max="7927" width="8.7109375" style="214" customWidth="1"/>
    <col min="7928" max="7928" width="7.140625" style="214" customWidth="1"/>
    <col min="7929" max="7929" width="8.42578125" style="214" customWidth="1"/>
    <col min="7930" max="7930" width="6.42578125" style="214" customWidth="1"/>
    <col min="7931" max="7931" width="7" style="214" customWidth="1"/>
    <col min="7932" max="7932" width="8.7109375" style="214" customWidth="1"/>
    <col min="7933" max="8175" width="8.85546875" style="214"/>
    <col min="8176" max="8176" width="3.85546875" style="214" customWidth="1"/>
    <col min="8177" max="8177" width="7.140625" style="214" customWidth="1"/>
    <col min="8178" max="8178" width="42.42578125" style="214" customWidth="1"/>
    <col min="8179" max="8179" width="6.7109375" style="214" customWidth="1"/>
    <col min="8180" max="8180" width="6.42578125" style="214" customWidth="1"/>
    <col min="8181" max="8181" width="6" style="214" customWidth="1"/>
    <col min="8182" max="8182" width="5.42578125" style="214" customWidth="1"/>
    <col min="8183" max="8183" width="8.7109375" style="214" customWidth="1"/>
    <col min="8184" max="8184" width="7.140625" style="214" customWidth="1"/>
    <col min="8185" max="8185" width="8.42578125" style="214" customWidth="1"/>
    <col min="8186" max="8186" width="6.42578125" style="214" customWidth="1"/>
    <col min="8187" max="8187" width="7" style="214" customWidth="1"/>
    <col min="8188" max="8188" width="8.7109375" style="214" customWidth="1"/>
    <col min="8189" max="8431" width="8.85546875" style="214"/>
    <col min="8432" max="8432" width="3.85546875" style="214" customWidth="1"/>
    <col min="8433" max="8433" width="7.140625" style="214" customWidth="1"/>
    <col min="8434" max="8434" width="42.42578125" style="214" customWidth="1"/>
    <col min="8435" max="8435" width="6.7109375" style="214" customWidth="1"/>
    <col min="8436" max="8436" width="6.42578125" style="214" customWidth="1"/>
    <col min="8437" max="8437" width="6" style="214" customWidth="1"/>
    <col min="8438" max="8438" width="5.42578125" style="214" customWidth="1"/>
    <col min="8439" max="8439" width="8.7109375" style="214" customWidth="1"/>
    <col min="8440" max="8440" width="7.140625" style="214" customWidth="1"/>
    <col min="8441" max="8441" width="8.42578125" style="214" customWidth="1"/>
    <col min="8442" max="8442" width="6.42578125" style="214" customWidth="1"/>
    <col min="8443" max="8443" width="7" style="214" customWidth="1"/>
    <col min="8444" max="8444" width="8.7109375" style="214" customWidth="1"/>
    <col min="8445" max="8687" width="8.85546875" style="214"/>
    <col min="8688" max="8688" width="3.85546875" style="214" customWidth="1"/>
    <col min="8689" max="8689" width="7.140625" style="214" customWidth="1"/>
    <col min="8690" max="8690" width="42.42578125" style="214" customWidth="1"/>
    <col min="8691" max="8691" width="6.7109375" style="214" customWidth="1"/>
    <col min="8692" max="8692" width="6.42578125" style="214" customWidth="1"/>
    <col min="8693" max="8693" width="6" style="214" customWidth="1"/>
    <col min="8694" max="8694" width="5.42578125" style="214" customWidth="1"/>
    <col min="8695" max="8695" width="8.7109375" style="214" customWidth="1"/>
    <col min="8696" max="8696" width="7.140625" style="214" customWidth="1"/>
    <col min="8697" max="8697" width="8.42578125" style="214" customWidth="1"/>
    <col min="8698" max="8698" width="6.42578125" style="214" customWidth="1"/>
    <col min="8699" max="8699" width="7" style="214" customWidth="1"/>
    <col min="8700" max="8700" width="8.7109375" style="214" customWidth="1"/>
    <col min="8701" max="8943" width="8.85546875" style="214"/>
    <col min="8944" max="8944" width="3.85546875" style="214" customWidth="1"/>
    <col min="8945" max="8945" width="7.140625" style="214" customWidth="1"/>
    <col min="8946" max="8946" width="42.42578125" style="214" customWidth="1"/>
    <col min="8947" max="8947" width="6.7109375" style="214" customWidth="1"/>
    <col min="8948" max="8948" width="6.42578125" style="214" customWidth="1"/>
    <col min="8949" max="8949" width="6" style="214" customWidth="1"/>
    <col min="8950" max="8950" width="5.42578125" style="214" customWidth="1"/>
    <col min="8951" max="8951" width="8.7109375" style="214" customWidth="1"/>
    <col min="8952" max="8952" width="7.140625" style="214" customWidth="1"/>
    <col min="8953" max="8953" width="8.42578125" style="214" customWidth="1"/>
    <col min="8954" max="8954" width="6.42578125" style="214" customWidth="1"/>
    <col min="8955" max="8955" width="7" style="214" customWidth="1"/>
    <col min="8956" max="8956" width="8.7109375" style="214" customWidth="1"/>
    <col min="8957" max="9199" width="8.85546875" style="214"/>
    <col min="9200" max="9200" width="3.85546875" style="214" customWidth="1"/>
    <col min="9201" max="9201" width="7.140625" style="214" customWidth="1"/>
    <col min="9202" max="9202" width="42.42578125" style="214" customWidth="1"/>
    <col min="9203" max="9203" width="6.7109375" style="214" customWidth="1"/>
    <col min="9204" max="9204" width="6.42578125" style="214" customWidth="1"/>
    <col min="9205" max="9205" width="6" style="214" customWidth="1"/>
    <col min="9206" max="9206" width="5.42578125" style="214" customWidth="1"/>
    <col min="9207" max="9207" width="8.7109375" style="214" customWidth="1"/>
    <col min="9208" max="9208" width="7.140625" style="214" customWidth="1"/>
    <col min="9209" max="9209" width="8.42578125" style="214" customWidth="1"/>
    <col min="9210" max="9210" width="6.42578125" style="214" customWidth="1"/>
    <col min="9211" max="9211" width="7" style="214" customWidth="1"/>
    <col min="9212" max="9212" width="8.7109375" style="214" customWidth="1"/>
    <col min="9213" max="9455" width="8.85546875" style="214"/>
    <col min="9456" max="9456" width="3.85546875" style="214" customWidth="1"/>
    <col min="9457" max="9457" width="7.140625" style="214" customWidth="1"/>
    <col min="9458" max="9458" width="42.42578125" style="214" customWidth="1"/>
    <col min="9459" max="9459" width="6.7109375" style="214" customWidth="1"/>
    <col min="9460" max="9460" width="6.42578125" style="214" customWidth="1"/>
    <col min="9461" max="9461" width="6" style="214" customWidth="1"/>
    <col min="9462" max="9462" width="5.42578125" style="214" customWidth="1"/>
    <col min="9463" max="9463" width="8.7109375" style="214" customWidth="1"/>
    <col min="9464" max="9464" width="7.140625" style="214" customWidth="1"/>
    <col min="9465" max="9465" width="8.42578125" style="214" customWidth="1"/>
    <col min="9466" max="9466" width="6.42578125" style="214" customWidth="1"/>
    <col min="9467" max="9467" width="7" style="214" customWidth="1"/>
    <col min="9468" max="9468" width="8.7109375" style="214" customWidth="1"/>
    <col min="9469" max="9711" width="8.85546875" style="214"/>
    <col min="9712" max="9712" width="3.85546875" style="214" customWidth="1"/>
    <col min="9713" max="9713" width="7.140625" style="214" customWidth="1"/>
    <col min="9714" max="9714" width="42.42578125" style="214" customWidth="1"/>
    <col min="9715" max="9715" width="6.7109375" style="214" customWidth="1"/>
    <col min="9716" max="9716" width="6.42578125" style="214" customWidth="1"/>
    <col min="9717" max="9717" width="6" style="214" customWidth="1"/>
    <col min="9718" max="9718" width="5.42578125" style="214" customWidth="1"/>
    <col min="9719" max="9719" width="8.7109375" style="214" customWidth="1"/>
    <col min="9720" max="9720" width="7.140625" style="214" customWidth="1"/>
    <col min="9721" max="9721" width="8.42578125" style="214" customWidth="1"/>
    <col min="9722" max="9722" width="6.42578125" style="214" customWidth="1"/>
    <col min="9723" max="9723" width="7" style="214" customWidth="1"/>
    <col min="9724" max="9724" width="8.7109375" style="214" customWidth="1"/>
    <col min="9725" max="9967" width="8.85546875" style="214"/>
    <col min="9968" max="9968" width="3.85546875" style="214" customWidth="1"/>
    <col min="9969" max="9969" width="7.140625" style="214" customWidth="1"/>
    <col min="9970" max="9970" width="42.42578125" style="214" customWidth="1"/>
    <col min="9971" max="9971" width="6.7109375" style="214" customWidth="1"/>
    <col min="9972" max="9972" width="6.42578125" style="214" customWidth="1"/>
    <col min="9973" max="9973" width="6" style="214" customWidth="1"/>
    <col min="9974" max="9974" width="5.42578125" style="214" customWidth="1"/>
    <col min="9975" max="9975" width="8.7109375" style="214" customWidth="1"/>
    <col min="9976" max="9976" width="7.140625" style="214" customWidth="1"/>
    <col min="9977" max="9977" width="8.42578125" style="214" customWidth="1"/>
    <col min="9978" max="9978" width="6.42578125" style="214" customWidth="1"/>
    <col min="9979" max="9979" width="7" style="214" customWidth="1"/>
    <col min="9980" max="9980" width="8.7109375" style="214" customWidth="1"/>
    <col min="9981" max="10223" width="8.85546875" style="214"/>
    <col min="10224" max="10224" width="3.85546875" style="214" customWidth="1"/>
    <col min="10225" max="10225" width="7.140625" style="214" customWidth="1"/>
    <col min="10226" max="10226" width="42.42578125" style="214" customWidth="1"/>
    <col min="10227" max="10227" width="6.7109375" style="214" customWidth="1"/>
    <col min="10228" max="10228" width="6.42578125" style="214" customWidth="1"/>
    <col min="10229" max="10229" width="6" style="214" customWidth="1"/>
    <col min="10230" max="10230" width="5.42578125" style="214" customWidth="1"/>
    <col min="10231" max="10231" width="8.7109375" style="214" customWidth="1"/>
    <col min="10232" max="10232" width="7.140625" style="214" customWidth="1"/>
    <col min="10233" max="10233" width="8.42578125" style="214" customWidth="1"/>
    <col min="10234" max="10234" width="6.42578125" style="214" customWidth="1"/>
    <col min="10235" max="10235" width="7" style="214" customWidth="1"/>
    <col min="10236" max="10236" width="8.7109375" style="214" customWidth="1"/>
    <col min="10237" max="10479" width="8.85546875" style="214"/>
    <col min="10480" max="10480" width="3.85546875" style="214" customWidth="1"/>
    <col min="10481" max="10481" width="7.140625" style="214" customWidth="1"/>
    <col min="10482" max="10482" width="42.42578125" style="214" customWidth="1"/>
    <col min="10483" max="10483" width="6.7109375" style="214" customWidth="1"/>
    <col min="10484" max="10484" width="6.42578125" style="214" customWidth="1"/>
    <col min="10485" max="10485" width="6" style="214" customWidth="1"/>
    <col min="10486" max="10486" width="5.42578125" style="214" customWidth="1"/>
    <col min="10487" max="10487" width="8.7109375" style="214" customWidth="1"/>
    <col min="10488" max="10488" width="7.140625" style="214" customWidth="1"/>
    <col min="10489" max="10489" width="8.42578125" style="214" customWidth="1"/>
    <col min="10490" max="10490" width="6.42578125" style="214" customWidth="1"/>
    <col min="10491" max="10491" width="7" style="214" customWidth="1"/>
    <col min="10492" max="10492" width="8.7109375" style="214" customWidth="1"/>
    <col min="10493" max="10735" width="8.85546875" style="214"/>
    <col min="10736" max="10736" width="3.85546875" style="214" customWidth="1"/>
    <col min="10737" max="10737" width="7.140625" style="214" customWidth="1"/>
    <col min="10738" max="10738" width="42.42578125" style="214" customWidth="1"/>
    <col min="10739" max="10739" width="6.7109375" style="214" customWidth="1"/>
    <col min="10740" max="10740" width="6.42578125" style="214" customWidth="1"/>
    <col min="10741" max="10741" width="6" style="214" customWidth="1"/>
    <col min="10742" max="10742" width="5.42578125" style="214" customWidth="1"/>
    <col min="10743" max="10743" width="8.7109375" style="214" customWidth="1"/>
    <col min="10744" max="10744" width="7.140625" style="214" customWidth="1"/>
    <col min="10745" max="10745" width="8.42578125" style="214" customWidth="1"/>
    <col min="10746" max="10746" width="6.42578125" style="214" customWidth="1"/>
    <col min="10747" max="10747" width="7" style="214" customWidth="1"/>
    <col min="10748" max="10748" width="8.7109375" style="214" customWidth="1"/>
    <col min="10749" max="10991" width="8.85546875" style="214"/>
    <col min="10992" max="10992" width="3.85546875" style="214" customWidth="1"/>
    <col min="10993" max="10993" width="7.140625" style="214" customWidth="1"/>
    <col min="10994" max="10994" width="42.42578125" style="214" customWidth="1"/>
    <col min="10995" max="10995" width="6.7109375" style="214" customWidth="1"/>
    <col min="10996" max="10996" width="6.42578125" style="214" customWidth="1"/>
    <col min="10997" max="10997" width="6" style="214" customWidth="1"/>
    <col min="10998" max="10998" width="5.42578125" style="214" customWidth="1"/>
    <col min="10999" max="10999" width="8.7109375" style="214" customWidth="1"/>
    <col min="11000" max="11000" width="7.140625" style="214" customWidth="1"/>
    <col min="11001" max="11001" width="8.42578125" style="214" customWidth="1"/>
    <col min="11002" max="11002" width="6.42578125" style="214" customWidth="1"/>
    <col min="11003" max="11003" width="7" style="214" customWidth="1"/>
    <col min="11004" max="11004" width="8.7109375" style="214" customWidth="1"/>
    <col min="11005" max="11247" width="8.85546875" style="214"/>
    <col min="11248" max="11248" width="3.85546875" style="214" customWidth="1"/>
    <col min="11249" max="11249" width="7.140625" style="214" customWidth="1"/>
    <col min="11250" max="11250" width="42.42578125" style="214" customWidth="1"/>
    <col min="11251" max="11251" width="6.7109375" style="214" customWidth="1"/>
    <col min="11252" max="11252" width="6.42578125" style="214" customWidth="1"/>
    <col min="11253" max="11253" width="6" style="214" customWidth="1"/>
    <col min="11254" max="11254" width="5.42578125" style="214" customWidth="1"/>
    <col min="11255" max="11255" width="8.7109375" style="214" customWidth="1"/>
    <col min="11256" max="11256" width="7.140625" style="214" customWidth="1"/>
    <col min="11257" max="11257" width="8.42578125" style="214" customWidth="1"/>
    <col min="11258" max="11258" width="6.42578125" style="214" customWidth="1"/>
    <col min="11259" max="11259" width="7" style="214" customWidth="1"/>
    <col min="11260" max="11260" width="8.7109375" style="214" customWidth="1"/>
    <col min="11261" max="11503" width="8.85546875" style="214"/>
    <col min="11504" max="11504" width="3.85546875" style="214" customWidth="1"/>
    <col min="11505" max="11505" width="7.140625" style="214" customWidth="1"/>
    <col min="11506" max="11506" width="42.42578125" style="214" customWidth="1"/>
    <col min="11507" max="11507" width="6.7109375" style="214" customWidth="1"/>
    <col min="11508" max="11508" width="6.42578125" style="214" customWidth="1"/>
    <col min="11509" max="11509" width="6" style="214" customWidth="1"/>
    <col min="11510" max="11510" width="5.42578125" style="214" customWidth="1"/>
    <col min="11511" max="11511" width="8.7109375" style="214" customWidth="1"/>
    <col min="11512" max="11512" width="7.140625" style="214" customWidth="1"/>
    <col min="11513" max="11513" width="8.42578125" style="214" customWidth="1"/>
    <col min="11514" max="11514" width="6.42578125" style="214" customWidth="1"/>
    <col min="11515" max="11515" width="7" style="214" customWidth="1"/>
    <col min="11516" max="11516" width="8.7109375" style="214" customWidth="1"/>
    <col min="11517" max="11759" width="8.85546875" style="214"/>
    <col min="11760" max="11760" width="3.85546875" style="214" customWidth="1"/>
    <col min="11761" max="11761" width="7.140625" style="214" customWidth="1"/>
    <col min="11762" max="11762" width="42.42578125" style="214" customWidth="1"/>
    <col min="11763" max="11763" width="6.7109375" style="214" customWidth="1"/>
    <col min="11764" max="11764" width="6.42578125" style="214" customWidth="1"/>
    <col min="11765" max="11765" width="6" style="214" customWidth="1"/>
    <col min="11766" max="11766" width="5.42578125" style="214" customWidth="1"/>
    <col min="11767" max="11767" width="8.7109375" style="214" customWidth="1"/>
    <col min="11768" max="11768" width="7.140625" style="214" customWidth="1"/>
    <col min="11769" max="11769" width="8.42578125" style="214" customWidth="1"/>
    <col min="11770" max="11770" width="6.42578125" style="214" customWidth="1"/>
    <col min="11771" max="11771" width="7" style="214" customWidth="1"/>
    <col min="11772" max="11772" width="8.7109375" style="214" customWidth="1"/>
    <col min="11773" max="12015" width="8.85546875" style="214"/>
    <col min="12016" max="12016" width="3.85546875" style="214" customWidth="1"/>
    <col min="12017" max="12017" width="7.140625" style="214" customWidth="1"/>
    <col min="12018" max="12018" width="42.42578125" style="214" customWidth="1"/>
    <col min="12019" max="12019" width="6.7109375" style="214" customWidth="1"/>
    <col min="12020" max="12020" width="6.42578125" style="214" customWidth="1"/>
    <col min="12021" max="12021" width="6" style="214" customWidth="1"/>
    <col min="12022" max="12022" width="5.42578125" style="214" customWidth="1"/>
    <col min="12023" max="12023" width="8.7109375" style="214" customWidth="1"/>
    <col min="12024" max="12024" width="7.140625" style="214" customWidth="1"/>
    <col min="12025" max="12025" width="8.42578125" style="214" customWidth="1"/>
    <col min="12026" max="12026" width="6.42578125" style="214" customWidth="1"/>
    <col min="12027" max="12027" width="7" style="214" customWidth="1"/>
    <col min="12028" max="12028" width="8.7109375" style="214" customWidth="1"/>
    <col min="12029" max="12271" width="8.85546875" style="214"/>
    <col min="12272" max="12272" width="3.85546875" style="214" customWidth="1"/>
    <col min="12273" max="12273" width="7.140625" style="214" customWidth="1"/>
    <col min="12274" max="12274" width="42.42578125" style="214" customWidth="1"/>
    <col min="12275" max="12275" width="6.7109375" style="214" customWidth="1"/>
    <col min="12276" max="12276" width="6.42578125" style="214" customWidth="1"/>
    <col min="12277" max="12277" width="6" style="214" customWidth="1"/>
    <col min="12278" max="12278" width="5.42578125" style="214" customWidth="1"/>
    <col min="12279" max="12279" width="8.7109375" style="214" customWidth="1"/>
    <col min="12280" max="12280" width="7.140625" style="214" customWidth="1"/>
    <col min="12281" max="12281" width="8.42578125" style="214" customWidth="1"/>
    <col min="12282" max="12282" width="6.42578125" style="214" customWidth="1"/>
    <col min="12283" max="12283" width="7" style="214" customWidth="1"/>
    <col min="12284" max="12284" width="8.7109375" style="214" customWidth="1"/>
    <col min="12285" max="12527" width="8.85546875" style="214"/>
    <col min="12528" max="12528" width="3.85546875" style="214" customWidth="1"/>
    <col min="12529" max="12529" width="7.140625" style="214" customWidth="1"/>
    <col min="12530" max="12530" width="42.42578125" style="214" customWidth="1"/>
    <col min="12531" max="12531" width="6.7109375" style="214" customWidth="1"/>
    <col min="12532" max="12532" width="6.42578125" style="214" customWidth="1"/>
    <col min="12533" max="12533" width="6" style="214" customWidth="1"/>
    <col min="12534" max="12534" width="5.42578125" style="214" customWidth="1"/>
    <col min="12535" max="12535" width="8.7109375" style="214" customWidth="1"/>
    <col min="12536" max="12536" width="7.140625" style="214" customWidth="1"/>
    <col min="12537" max="12537" width="8.42578125" style="214" customWidth="1"/>
    <col min="12538" max="12538" width="6.42578125" style="214" customWidth="1"/>
    <col min="12539" max="12539" width="7" style="214" customWidth="1"/>
    <col min="12540" max="12540" width="8.7109375" style="214" customWidth="1"/>
    <col min="12541" max="12783" width="8.85546875" style="214"/>
    <col min="12784" max="12784" width="3.85546875" style="214" customWidth="1"/>
    <col min="12785" max="12785" width="7.140625" style="214" customWidth="1"/>
    <col min="12786" max="12786" width="42.42578125" style="214" customWidth="1"/>
    <col min="12787" max="12787" width="6.7109375" style="214" customWidth="1"/>
    <col min="12788" max="12788" width="6.42578125" style="214" customWidth="1"/>
    <col min="12789" max="12789" width="6" style="214" customWidth="1"/>
    <col min="12790" max="12790" width="5.42578125" style="214" customWidth="1"/>
    <col min="12791" max="12791" width="8.7109375" style="214" customWidth="1"/>
    <col min="12792" max="12792" width="7.140625" style="214" customWidth="1"/>
    <col min="12793" max="12793" width="8.42578125" style="214" customWidth="1"/>
    <col min="12794" max="12794" width="6.42578125" style="214" customWidth="1"/>
    <col min="12795" max="12795" width="7" style="214" customWidth="1"/>
    <col min="12796" max="12796" width="8.7109375" style="214" customWidth="1"/>
    <col min="12797" max="13039" width="8.85546875" style="214"/>
    <col min="13040" max="13040" width="3.85546875" style="214" customWidth="1"/>
    <col min="13041" max="13041" width="7.140625" style="214" customWidth="1"/>
    <col min="13042" max="13042" width="42.42578125" style="214" customWidth="1"/>
    <col min="13043" max="13043" width="6.7109375" style="214" customWidth="1"/>
    <col min="13044" max="13044" width="6.42578125" style="214" customWidth="1"/>
    <col min="13045" max="13045" width="6" style="214" customWidth="1"/>
    <col min="13046" max="13046" width="5.42578125" style="214" customWidth="1"/>
    <col min="13047" max="13047" width="8.7109375" style="214" customWidth="1"/>
    <col min="13048" max="13048" width="7.140625" style="214" customWidth="1"/>
    <col min="13049" max="13049" width="8.42578125" style="214" customWidth="1"/>
    <col min="13050" max="13050" width="6.42578125" style="214" customWidth="1"/>
    <col min="13051" max="13051" width="7" style="214" customWidth="1"/>
    <col min="13052" max="13052" width="8.7109375" style="214" customWidth="1"/>
    <col min="13053" max="13295" width="8.85546875" style="214"/>
    <col min="13296" max="13296" width="3.85546875" style="214" customWidth="1"/>
    <col min="13297" max="13297" width="7.140625" style="214" customWidth="1"/>
    <col min="13298" max="13298" width="42.42578125" style="214" customWidth="1"/>
    <col min="13299" max="13299" width="6.7109375" style="214" customWidth="1"/>
    <col min="13300" max="13300" width="6.42578125" style="214" customWidth="1"/>
    <col min="13301" max="13301" width="6" style="214" customWidth="1"/>
    <col min="13302" max="13302" width="5.42578125" style="214" customWidth="1"/>
    <col min="13303" max="13303" width="8.7109375" style="214" customWidth="1"/>
    <col min="13304" max="13304" width="7.140625" style="214" customWidth="1"/>
    <col min="13305" max="13305" width="8.42578125" style="214" customWidth="1"/>
    <col min="13306" max="13306" width="6.42578125" style="214" customWidth="1"/>
    <col min="13307" max="13307" width="7" style="214" customWidth="1"/>
    <col min="13308" max="13308" width="8.7109375" style="214" customWidth="1"/>
    <col min="13309" max="13551" width="8.85546875" style="214"/>
    <col min="13552" max="13552" width="3.85546875" style="214" customWidth="1"/>
    <col min="13553" max="13553" width="7.140625" style="214" customWidth="1"/>
    <col min="13554" max="13554" width="42.42578125" style="214" customWidth="1"/>
    <col min="13555" max="13555" width="6.7109375" style="214" customWidth="1"/>
    <col min="13556" max="13556" width="6.42578125" style="214" customWidth="1"/>
    <col min="13557" max="13557" width="6" style="214" customWidth="1"/>
    <col min="13558" max="13558" width="5.42578125" style="214" customWidth="1"/>
    <col min="13559" max="13559" width="8.7109375" style="214" customWidth="1"/>
    <col min="13560" max="13560" width="7.140625" style="214" customWidth="1"/>
    <col min="13561" max="13561" width="8.42578125" style="214" customWidth="1"/>
    <col min="13562" max="13562" width="6.42578125" style="214" customWidth="1"/>
    <col min="13563" max="13563" width="7" style="214" customWidth="1"/>
    <col min="13564" max="13564" width="8.7109375" style="214" customWidth="1"/>
    <col min="13565" max="13807" width="8.85546875" style="214"/>
    <col min="13808" max="13808" width="3.85546875" style="214" customWidth="1"/>
    <col min="13809" max="13809" width="7.140625" style="214" customWidth="1"/>
    <col min="13810" max="13810" width="42.42578125" style="214" customWidth="1"/>
    <col min="13811" max="13811" width="6.7109375" style="214" customWidth="1"/>
    <col min="13812" max="13812" width="6.42578125" style="214" customWidth="1"/>
    <col min="13813" max="13813" width="6" style="214" customWidth="1"/>
    <col min="13814" max="13814" width="5.42578125" style="214" customWidth="1"/>
    <col min="13815" max="13815" width="8.7109375" style="214" customWidth="1"/>
    <col min="13816" max="13816" width="7.140625" style="214" customWidth="1"/>
    <col min="13817" max="13817" width="8.42578125" style="214" customWidth="1"/>
    <col min="13818" max="13818" width="6.42578125" style="214" customWidth="1"/>
    <col min="13819" max="13819" width="7" style="214" customWidth="1"/>
    <col min="13820" max="13820" width="8.7109375" style="214" customWidth="1"/>
    <col min="13821" max="14063" width="8.85546875" style="214"/>
    <col min="14064" max="14064" width="3.85546875" style="214" customWidth="1"/>
    <col min="14065" max="14065" width="7.140625" style="214" customWidth="1"/>
    <col min="14066" max="14066" width="42.42578125" style="214" customWidth="1"/>
    <col min="14067" max="14067" width="6.7109375" style="214" customWidth="1"/>
    <col min="14068" max="14068" width="6.42578125" style="214" customWidth="1"/>
    <col min="14069" max="14069" width="6" style="214" customWidth="1"/>
    <col min="14070" max="14070" width="5.42578125" style="214" customWidth="1"/>
    <col min="14071" max="14071" width="8.7109375" style="214" customWidth="1"/>
    <col min="14072" max="14072" width="7.140625" style="214" customWidth="1"/>
    <col min="14073" max="14073" width="8.42578125" style="214" customWidth="1"/>
    <col min="14074" max="14074" width="6.42578125" style="214" customWidth="1"/>
    <col min="14075" max="14075" width="7" style="214" customWidth="1"/>
    <col min="14076" max="14076" width="8.7109375" style="214" customWidth="1"/>
    <col min="14077" max="14319" width="8.85546875" style="214"/>
    <col min="14320" max="14320" width="3.85546875" style="214" customWidth="1"/>
    <col min="14321" max="14321" width="7.140625" style="214" customWidth="1"/>
    <col min="14322" max="14322" width="42.42578125" style="214" customWidth="1"/>
    <col min="14323" max="14323" width="6.7109375" style="214" customWidth="1"/>
    <col min="14324" max="14324" width="6.42578125" style="214" customWidth="1"/>
    <col min="14325" max="14325" width="6" style="214" customWidth="1"/>
    <col min="14326" max="14326" width="5.42578125" style="214" customWidth="1"/>
    <col min="14327" max="14327" width="8.7109375" style="214" customWidth="1"/>
    <col min="14328" max="14328" width="7.140625" style="214" customWidth="1"/>
    <col min="14329" max="14329" width="8.42578125" style="214" customWidth="1"/>
    <col min="14330" max="14330" width="6.42578125" style="214" customWidth="1"/>
    <col min="14331" max="14331" width="7" style="214" customWidth="1"/>
    <col min="14332" max="14332" width="8.7109375" style="214" customWidth="1"/>
    <col min="14333" max="14575" width="8.85546875" style="214"/>
    <col min="14576" max="14576" width="3.85546875" style="214" customWidth="1"/>
    <col min="14577" max="14577" width="7.140625" style="214" customWidth="1"/>
    <col min="14578" max="14578" width="42.42578125" style="214" customWidth="1"/>
    <col min="14579" max="14579" width="6.7109375" style="214" customWidth="1"/>
    <col min="14580" max="14580" width="6.42578125" style="214" customWidth="1"/>
    <col min="14581" max="14581" width="6" style="214" customWidth="1"/>
    <col min="14582" max="14582" width="5.42578125" style="214" customWidth="1"/>
    <col min="14583" max="14583" width="8.7109375" style="214" customWidth="1"/>
    <col min="14584" max="14584" width="7.140625" style="214" customWidth="1"/>
    <col min="14585" max="14585" width="8.42578125" style="214" customWidth="1"/>
    <col min="14586" max="14586" width="6.42578125" style="214" customWidth="1"/>
    <col min="14587" max="14587" width="7" style="214" customWidth="1"/>
    <col min="14588" max="14588" width="8.7109375" style="214" customWidth="1"/>
    <col min="14589" max="14831" width="8.85546875" style="214"/>
    <col min="14832" max="14832" width="3.85546875" style="214" customWidth="1"/>
    <col min="14833" max="14833" width="7.140625" style="214" customWidth="1"/>
    <col min="14834" max="14834" width="42.42578125" style="214" customWidth="1"/>
    <col min="14835" max="14835" width="6.7109375" style="214" customWidth="1"/>
    <col min="14836" max="14836" width="6.42578125" style="214" customWidth="1"/>
    <col min="14837" max="14837" width="6" style="214" customWidth="1"/>
    <col min="14838" max="14838" width="5.42578125" style="214" customWidth="1"/>
    <col min="14839" max="14839" width="8.7109375" style="214" customWidth="1"/>
    <col min="14840" max="14840" width="7.140625" style="214" customWidth="1"/>
    <col min="14841" max="14841" width="8.42578125" style="214" customWidth="1"/>
    <col min="14842" max="14842" width="6.42578125" style="214" customWidth="1"/>
    <col min="14843" max="14843" width="7" style="214" customWidth="1"/>
    <col min="14844" max="14844" width="8.7109375" style="214" customWidth="1"/>
    <col min="14845" max="15087" width="8.85546875" style="214"/>
    <col min="15088" max="15088" width="3.85546875" style="214" customWidth="1"/>
    <col min="15089" max="15089" width="7.140625" style="214" customWidth="1"/>
    <col min="15090" max="15090" width="42.42578125" style="214" customWidth="1"/>
    <col min="15091" max="15091" width="6.7109375" style="214" customWidth="1"/>
    <col min="15092" max="15092" width="6.42578125" style="214" customWidth="1"/>
    <col min="15093" max="15093" width="6" style="214" customWidth="1"/>
    <col min="15094" max="15094" width="5.42578125" style="214" customWidth="1"/>
    <col min="15095" max="15095" width="8.7109375" style="214" customWidth="1"/>
    <col min="15096" max="15096" width="7.140625" style="214" customWidth="1"/>
    <col min="15097" max="15097" width="8.42578125" style="214" customWidth="1"/>
    <col min="15098" max="15098" width="6.42578125" style="214" customWidth="1"/>
    <col min="15099" max="15099" width="7" style="214" customWidth="1"/>
    <col min="15100" max="15100" width="8.7109375" style="214" customWidth="1"/>
    <col min="15101" max="15343" width="8.85546875" style="214"/>
    <col min="15344" max="15344" width="3.85546875" style="214" customWidth="1"/>
    <col min="15345" max="15345" width="7.140625" style="214" customWidth="1"/>
    <col min="15346" max="15346" width="42.42578125" style="214" customWidth="1"/>
    <col min="15347" max="15347" width="6.7109375" style="214" customWidth="1"/>
    <col min="15348" max="15348" width="6.42578125" style="214" customWidth="1"/>
    <col min="15349" max="15349" width="6" style="214" customWidth="1"/>
    <col min="15350" max="15350" width="5.42578125" style="214" customWidth="1"/>
    <col min="15351" max="15351" width="8.7109375" style="214" customWidth="1"/>
    <col min="15352" max="15352" width="7.140625" style="214" customWidth="1"/>
    <col min="15353" max="15353" width="8.42578125" style="214" customWidth="1"/>
    <col min="15354" max="15354" width="6.42578125" style="214" customWidth="1"/>
    <col min="15355" max="15355" width="7" style="214" customWidth="1"/>
    <col min="15356" max="15356" width="8.7109375" style="214" customWidth="1"/>
    <col min="15357" max="15599" width="8.85546875" style="214"/>
    <col min="15600" max="15600" width="3.85546875" style="214" customWidth="1"/>
    <col min="15601" max="15601" width="7.140625" style="214" customWidth="1"/>
    <col min="15602" max="15602" width="42.42578125" style="214" customWidth="1"/>
    <col min="15603" max="15603" width="6.7109375" style="214" customWidth="1"/>
    <col min="15604" max="15604" width="6.42578125" style="214" customWidth="1"/>
    <col min="15605" max="15605" width="6" style="214" customWidth="1"/>
    <col min="15606" max="15606" width="5.42578125" style="214" customWidth="1"/>
    <col min="15607" max="15607" width="8.7109375" style="214" customWidth="1"/>
    <col min="15608" max="15608" width="7.140625" style="214" customWidth="1"/>
    <col min="15609" max="15609" width="8.42578125" style="214" customWidth="1"/>
    <col min="15610" max="15610" width="6.42578125" style="214" customWidth="1"/>
    <col min="15611" max="15611" width="7" style="214" customWidth="1"/>
    <col min="15612" max="15612" width="8.7109375" style="214" customWidth="1"/>
    <col min="15613" max="15855" width="8.85546875" style="214"/>
    <col min="15856" max="15856" width="3.85546875" style="214" customWidth="1"/>
    <col min="15857" max="15857" width="7.140625" style="214" customWidth="1"/>
    <col min="15858" max="15858" width="42.42578125" style="214" customWidth="1"/>
    <col min="15859" max="15859" width="6.7109375" style="214" customWidth="1"/>
    <col min="15860" max="15860" width="6.42578125" style="214" customWidth="1"/>
    <col min="15861" max="15861" width="6" style="214" customWidth="1"/>
    <col min="15862" max="15862" width="5.42578125" style="214" customWidth="1"/>
    <col min="15863" max="15863" width="8.7109375" style="214" customWidth="1"/>
    <col min="15864" max="15864" width="7.140625" style="214" customWidth="1"/>
    <col min="15865" max="15865" width="8.42578125" style="214" customWidth="1"/>
    <col min="15866" max="15866" width="6.42578125" style="214" customWidth="1"/>
    <col min="15867" max="15867" width="7" style="214" customWidth="1"/>
    <col min="15868" max="15868" width="8.7109375" style="214" customWidth="1"/>
    <col min="15869" max="16111" width="8.85546875" style="214"/>
    <col min="16112" max="16112" width="3.85546875" style="214" customWidth="1"/>
    <col min="16113" max="16113" width="7.140625" style="214" customWidth="1"/>
    <col min="16114" max="16114" width="42.42578125" style="214" customWidth="1"/>
    <col min="16115" max="16115" width="6.7109375" style="214" customWidth="1"/>
    <col min="16116" max="16116" width="6.42578125" style="214" customWidth="1"/>
    <col min="16117" max="16117" width="6" style="214" customWidth="1"/>
    <col min="16118" max="16118" width="5.42578125" style="214" customWidth="1"/>
    <col min="16119" max="16119" width="8.7109375" style="214" customWidth="1"/>
    <col min="16120" max="16120" width="7.140625" style="214" customWidth="1"/>
    <col min="16121" max="16121" width="8.42578125" style="214" customWidth="1"/>
    <col min="16122" max="16122" width="6.42578125" style="214" customWidth="1"/>
    <col min="16123" max="16123" width="7" style="214" customWidth="1"/>
    <col min="16124" max="16124" width="8.7109375" style="214" customWidth="1"/>
    <col min="16125" max="16384" width="8.85546875" style="214"/>
  </cols>
  <sheetData>
    <row r="3" spans="1:6" s="197" customFormat="1" ht="31.5" customHeight="1">
      <c r="A3" s="742" t="s">
        <v>0</v>
      </c>
      <c r="B3" s="742"/>
      <c r="C3" s="742"/>
      <c r="D3" s="742"/>
      <c r="E3" s="742"/>
      <c r="F3" s="742"/>
    </row>
    <row r="4" spans="1:6" s="197" customFormat="1" ht="16.5" customHeight="1">
      <c r="A4" s="742"/>
      <c r="B4" s="742"/>
      <c r="C4" s="742"/>
      <c r="D4" s="742"/>
      <c r="E4" s="742"/>
      <c r="F4" s="742"/>
    </row>
    <row r="5" spans="1:6" s="133" customFormat="1" ht="22.5" customHeight="1">
      <c r="B5" s="258"/>
    </row>
    <row r="6" spans="1:6" s="197" customFormat="1">
      <c r="A6" s="198"/>
      <c r="B6" s="743" t="s">
        <v>436</v>
      </c>
      <c r="C6" s="744"/>
      <c r="D6" s="744"/>
      <c r="E6" s="744"/>
      <c r="F6" s="744"/>
    </row>
    <row r="7" spans="1:6" s="135" customFormat="1" ht="16.5">
      <c r="A7" s="134"/>
      <c r="B7" s="259"/>
      <c r="C7" s="200"/>
      <c r="D7" s="200"/>
      <c r="E7" s="200"/>
      <c r="F7" s="200"/>
    </row>
    <row r="8" spans="1:6" s="135" customFormat="1" ht="16.5">
      <c r="A8" s="136"/>
      <c r="B8" s="260"/>
      <c r="C8" s="202"/>
      <c r="D8" s="202"/>
      <c r="E8" s="201"/>
      <c r="F8" s="201"/>
    </row>
    <row r="9" spans="1:6" s="203" customFormat="1" ht="30.75" customHeight="1">
      <c r="A9" s="815" t="s">
        <v>128</v>
      </c>
      <c r="B9" s="707" t="s">
        <v>709</v>
      </c>
      <c r="C9" s="707" t="s">
        <v>130</v>
      </c>
      <c r="D9" s="814" t="s">
        <v>836</v>
      </c>
      <c r="E9" s="814" t="s">
        <v>5</v>
      </c>
      <c r="F9" s="814" t="s">
        <v>4</v>
      </c>
    </row>
    <row r="10" spans="1:6" s="144" customFormat="1" ht="13.5">
      <c r="A10" s="74">
        <v>1</v>
      </c>
      <c r="B10" s="74">
        <v>2</v>
      </c>
      <c r="C10" s="74">
        <v>3</v>
      </c>
      <c r="D10" s="74">
        <v>4</v>
      </c>
      <c r="E10" s="74">
        <v>5</v>
      </c>
      <c r="F10" s="74">
        <v>6</v>
      </c>
    </row>
    <row r="11" spans="1:6" s="231" customFormat="1">
      <c r="A11" s="251">
        <v>1</v>
      </c>
      <c r="B11" s="75" t="s">
        <v>533</v>
      </c>
      <c r="C11" s="70" t="s">
        <v>12</v>
      </c>
      <c r="D11" s="252">
        <v>10</v>
      </c>
      <c r="E11" s="252"/>
      <c r="F11" s="252"/>
    </row>
    <row r="12" spans="1:6" s="231" customFormat="1" ht="27">
      <c r="A12" s="96">
        <v>2</v>
      </c>
      <c r="B12" s="180" t="s">
        <v>196</v>
      </c>
      <c r="C12" s="89" t="s">
        <v>125</v>
      </c>
      <c r="D12" s="90">
        <v>1.54</v>
      </c>
      <c r="E12" s="90"/>
      <c r="F12" s="90"/>
    </row>
    <row r="13" spans="1:6" s="231" customFormat="1" ht="27">
      <c r="A13" s="96">
        <v>3</v>
      </c>
      <c r="B13" s="180" t="s">
        <v>197</v>
      </c>
      <c r="C13" s="89" t="s">
        <v>125</v>
      </c>
      <c r="D13" s="92">
        <f>D12</f>
        <v>1.54</v>
      </c>
      <c r="E13" s="92"/>
      <c r="F13" s="92"/>
    </row>
    <row r="14" spans="1:6" s="231" customFormat="1" ht="31.5">
      <c r="A14" s="254">
        <v>4</v>
      </c>
      <c r="B14" s="261" t="s">
        <v>535</v>
      </c>
      <c r="C14" s="255" t="s">
        <v>29</v>
      </c>
      <c r="D14" s="256">
        <v>3</v>
      </c>
      <c r="E14" s="256"/>
      <c r="F14" s="256"/>
    </row>
    <row r="15" spans="1:6" s="230" customFormat="1" ht="40.5">
      <c r="A15" s="783">
        <v>5</v>
      </c>
      <c r="B15" s="784" t="s">
        <v>534</v>
      </c>
      <c r="C15" s="785" t="s">
        <v>193</v>
      </c>
      <c r="D15" s="430">
        <v>10</v>
      </c>
      <c r="E15" s="430"/>
      <c r="F15" s="430"/>
    </row>
    <row r="16" spans="1:6" s="228" customFormat="1">
      <c r="A16" s="786">
        <v>6</v>
      </c>
      <c r="B16" s="787" t="s">
        <v>430</v>
      </c>
      <c r="C16" s="431" t="s">
        <v>331</v>
      </c>
      <c r="D16" s="431">
        <v>30</v>
      </c>
      <c r="E16" s="431"/>
      <c r="F16" s="431"/>
    </row>
    <row r="17" spans="1:6" s="228" customFormat="1">
      <c r="A17" s="788">
        <v>7</v>
      </c>
      <c r="B17" s="789" t="s">
        <v>334</v>
      </c>
      <c r="C17" s="790" t="s">
        <v>331</v>
      </c>
      <c r="D17" s="790">
        <v>22</v>
      </c>
      <c r="E17" s="790"/>
      <c r="F17" s="790"/>
    </row>
    <row r="18" spans="1:6" s="228" customFormat="1" ht="18">
      <c r="A18" s="791">
        <v>8</v>
      </c>
      <c r="B18" s="792" t="s">
        <v>429</v>
      </c>
      <c r="C18" s="432" t="s">
        <v>424</v>
      </c>
      <c r="D18" s="432">
        <v>14</v>
      </c>
      <c r="E18" s="432"/>
      <c r="F18" s="432"/>
    </row>
    <row r="19" spans="1:6" s="228" customFormat="1" ht="27">
      <c r="A19" s="96">
        <v>9</v>
      </c>
      <c r="B19" s="180" t="s">
        <v>537</v>
      </c>
      <c r="C19" s="89" t="s">
        <v>125</v>
      </c>
      <c r="D19" s="92">
        <f>32*1.85</f>
        <v>59.2</v>
      </c>
      <c r="E19" s="92"/>
      <c r="F19" s="92"/>
    </row>
    <row r="20" spans="1:6" s="228" customFormat="1" ht="27">
      <c r="A20" s="96">
        <v>10</v>
      </c>
      <c r="B20" s="180" t="s">
        <v>536</v>
      </c>
      <c r="C20" s="89" t="s">
        <v>125</v>
      </c>
      <c r="D20" s="92">
        <f>32*1.85</f>
        <v>59.2</v>
      </c>
      <c r="E20" s="92"/>
      <c r="F20" s="92"/>
    </row>
    <row r="21" spans="1:6" s="228" customFormat="1" ht="31.5">
      <c r="A21" s="791">
        <v>11</v>
      </c>
      <c r="B21" s="792" t="s">
        <v>425</v>
      </c>
      <c r="C21" s="432" t="s">
        <v>424</v>
      </c>
      <c r="D21" s="432">
        <v>23</v>
      </c>
      <c r="E21" s="432"/>
      <c r="F21" s="432"/>
    </row>
    <row r="22" spans="1:6" ht="27">
      <c r="A22" s="793">
        <v>12</v>
      </c>
      <c r="B22" s="794" t="s">
        <v>540</v>
      </c>
      <c r="C22" s="795" t="s">
        <v>148</v>
      </c>
      <c r="D22" s="795">
        <v>18</v>
      </c>
      <c r="E22" s="795"/>
      <c r="F22" s="795"/>
    </row>
    <row r="23" spans="1:6" ht="27">
      <c r="A23" s="793">
        <v>13</v>
      </c>
      <c r="B23" s="794" t="s">
        <v>541</v>
      </c>
      <c r="C23" s="795" t="s">
        <v>148</v>
      </c>
      <c r="D23" s="795">
        <v>38</v>
      </c>
      <c r="E23" s="795"/>
      <c r="F23" s="795"/>
    </row>
    <row r="24" spans="1:6" ht="27">
      <c r="A24" s="793">
        <v>14</v>
      </c>
      <c r="B24" s="794" t="s">
        <v>542</v>
      </c>
      <c r="C24" s="795" t="s">
        <v>148</v>
      </c>
      <c r="D24" s="795">
        <v>28</v>
      </c>
      <c r="E24" s="795"/>
      <c r="F24" s="795"/>
    </row>
    <row r="25" spans="1:6" ht="27">
      <c r="A25" s="793">
        <v>15</v>
      </c>
      <c r="B25" s="794" t="s">
        <v>543</v>
      </c>
      <c r="C25" s="795" t="s">
        <v>148</v>
      </c>
      <c r="D25" s="795">
        <v>7</v>
      </c>
      <c r="E25" s="795"/>
      <c r="F25" s="795"/>
    </row>
    <row r="26" spans="1:6" ht="45.75" customHeight="1">
      <c r="A26" s="793">
        <v>16</v>
      </c>
      <c r="B26" s="794" t="s">
        <v>435</v>
      </c>
      <c r="C26" s="795" t="s">
        <v>148</v>
      </c>
      <c r="D26" s="795">
        <v>10</v>
      </c>
      <c r="E26" s="795"/>
      <c r="F26" s="795"/>
    </row>
    <row r="27" spans="1:6" ht="27">
      <c r="A27" s="796">
        <v>17</v>
      </c>
      <c r="B27" s="797" t="s">
        <v>434</v>
      </c>
      <c r="C27" s="798" t="s">
        <v>331</v>
      </c>
      <c r="D27" s="798">
        <v>0.62</v>
      </c>
      <c r="E27" s="798"/>
      <c r="F27" s="798"/>
    </row>
    <row r="28" spans="1:6" ht="30.75" customHeight="1">
      <c r="A28" s="437"/>
      <c r="B28" s="799" t="s">
        <v>433</v>
      </c>
      <c r="C28" s="437" t="s">
        <v>160</v>
      </c>
      <c r="D28" s="437">
        <v>1</v>
      </c>
      <c r="E28" s="437"/>
      <c r="F28" s="437"/>
    </row>
    <row r="29" spans="1:6" ht="33.75" customHeight="1">
      <c r="A29" s="800"/>
      <c r="B29" s="801" t="s">
        <v>432</v>
      </c>
      <c r="C29" s="800" t="s">
        <v>160</v>
      </c>
      <c r="D29" s="802">
        <v>1</v>
      </c>
      <c r="E29" s="802"/>
      <c r="F29" s="802"/>
    </row>
    <row r="30" spans="1:6" ht="24" customHeight="1">
      <c r="A30" s="800"/>
      <c r="B30" s="801" t="s">
        <v>431</v>
      </c>
      <c r="C30" s="800" t="s">
        <v>160</v>
      </c>
      <c r="D30" s="802">
        <v>1</v>
      </c>
      <c r="E30" s="802"/>
      <c r="F30" s="802"/>
    </row>
    <row r="31" spans="1:6">
      <c r="A31" s="793">
        <v>18</v>
      </c>
      <c r="B31" s="794" t="s">
        <v>544</v>
      </c>
      <c r="C31" s="795" t="s">
        <v>160</v>
      </c>
      <c r="D31" s="795">
        <v>1</v>
      </c>
      <c r="E31" s="795"/>
      <c r="F31" s="795"/>
    </row>
    <row r="32" spans="1:6">
      <c r="A32" s="793"/>
      <c r="B32" s="803" t="s">
        <v>545</v>
      </c>
      <c r="C32" s="793" t="s">
        <v>160</v>
      </c>
      <c r="D32" s="793">
        <v>1</v>
      </c>
      <c r="E32" s="793"/>
      <c r="F32" s="793"/>
    </row>
    <row r="33" spans="1:6">
      <c r="A33" s="793">
        <v>19</v>
      </c>
      <c r="B33" s="794" t="s">
        <v>546</v>
      </c>
      <c r="C33" s="795" t="s">
        <v>160</v>
      </c>
      <c r="D33" s="795">
        <v>2</v>
      </c>
      <c r="E33" s="795"/>
      <c r="F33" s="795"/>
    </row>
    <row r="34" spans="1:6">
      <c r="A34" s="793"/>
      <c r="B34" s="803" t="s">
        <v>547</v>
      </c>
      <c r="C34" s="793" t="s">
        <v>160</v>
      </c>
      <c r="D34" s="793">
        <f>D33</f>
        <v>2</v>
      </c>
      <c r="E34" s="793"/>
      <c r="F34" s="793"/>
    </row>
    <row r="35" spans="1:6">
      <c r="A35" s="793">
        <v>20</v>
      </c>
      <c r="B35" s="794" t="s">
        <v>561</v>
      </c>
      <c r="C35" s="795" t="s">
        <v>160</v>
      </c>
      <c r="D35" s="795">
        <v>4</v>
      </c>
      <c r="E35" s="795"/>
      <c r="F35" s="795"/>
    </row>
    <row r="36" spans="1:6">
      <c r="A36" s="793"/>
      <c r="B36" s="803" t="s">
        <v>562</v>
      </c>
      <c r="C36" s="793" t="s">
        <v>160</v>
      </c>
      <c r="D36" s="793">
        <f>D35</f>
        <v>4</v>
      </c>
      <c r="E36" s="793"/>
      <c r="F36" s="793"/>
    </row>
    <row r="37" spans="1:6" ht="27">
      <c r="A37" s="804">
        <v>21</v>
      </c>
      <c r="B37" s="805" t="s">
        <v>557</v>
      </c>
      <c r="C37" s="806" t="s">
        <v>15</v>
      </c>
      <c r="D37" s="807">
        <v>1</v>
      </c>
      <c r="E37" s="807"/>
      <c r="F37" s="807"/>
    </row>
    <row r="38" spans="1:6">
      <c r="A38" s="808"/>
      <c r="B38" s="809" t="s">
        <v>558</v>
      </c>
      <c r="C38" s="810" t="s">
        <v>15</v>
      </c>
      <c r="D38" s="808">
        <v>1</v>
      </c>
      <c r="E38" s="808"/>
      <c r="F38" s="808"/>
    </row>
    <row r="39" spans="1:6">
      <c r="A39" s="804">
        <v>22</v>
      </c>
      <c r="B39" s="805" t="s">
        <v>559</v>
      </c>
      <c r="C39" s="806" t="s">
        <v>15</v>
      </c>
      <c r="D39" s="807">
        <v>1</v>
      </c>
      <c r="E39" s="807"/>
      <c r="F39" s="807"/>
    </row>
    <row r="40" spans="1:6">
      <c r="A40" s="808"/>
      <c r="B40" s="809" t="s">
        <v>560</v>
      </c>
      <c r="C40" s="810" t="s">
        <v>15</v>
      </c>
      <c r="D40" s="808">
        <v>1</v>
      </c>
      <c r="E40" s="808"/>
      <c r="F40" s="808"/>
    </row>
    <row r="41" spans="1:6">
      <c r="A41" s="804">
        <v>23</v>
      </c>
      <c r="B41" s="805" t="s">
        <v>548</v>
      </c>
      <c r="C41" s="806" t="s">
        <v>15</v>
      </c>
      <c r="D41" s="811">
        <v>6</v>
      </c>
      <c r="E41" s="811"/>
      <c r="F41" s="811"/>
    </row>
    <row r="42" spans="1:6">
      <c r="A42" s="804">
        <v>24</v>
      </c>
      <c r="B42" s="805" t="s">
        <v>549</v>
      </c>
      <c r="C42" s="806" t="s">
        <v>15</v>
      </c>
      <c r="D42" s="811">
        <v>4</v>
      </c>
      <c r="E42" s="811"/>
      <c r="F42" s="811"/>
    </row>
    <row r="43" spans="1:6">
      <c r="A43" s="804">
        <v>25</v>
      </c>
      <c r="B43" s="805" t="s">
        <v>550</v>
      </c>
      <c r="C43" s="806" t="s">
        <v>15</v>
      </c>
      <c r="D43" s="811">
        <v>4</v>
      </c>
      <c r="E43" s="811"/>
      <c r="F43" s="811"/>
    </row>
    <row r="44" spans="1:6">
      <c r="A44" s="804">
        <v>26</v>
      </c>
      <c r="B44" s="805" t="s">
        <v>551</v>
      </c>
      <c r="C44" s="806" t="s">
        <v>15</v>
      </c>
      <c r="D44" s="811">
        <v>2</v>
      </c>
      <c r="E44" s="811"/>
      <c r="F44" s="811"/>
    </row>
    <row r="45" spans="1:6">
      <c r="A45" s="804">
        <v>27</v>
      </c>
      <c r="B45" s="805" t="s">
        <v>552</v>
      </c>
      <c r="C45" s="806" t="s">
        <v>15</v>
      </c>
      <c r="D45" s="811">
        <v>2</v>
      </c>
      <c r="E45" s="811"/>
      <c r="F45" s="811"/>
    </row>
    <row r="46" spans="1:6">
      <c r="A46" s="804">
        <v>28</v>
      </c>
      <c r="B46" s="805" t="s">
        <v>553</v>
      </c>
      <c r="C46" s="806" t="s">
        <v>15</v>
      </c>
      <c r="D46" s="811">
        <v>1</v>
      </c>
      <c r="E46" s="811"/>
      <c r="F46" s="811"/>
    </row>
    <row r="47" spans="1:6">
      <c r="A47" s="804">
        <v>29</v>
      </c>
      <c r="B47" s="805" t="s">
        <v>554</v>
      </c>
      <c r="C47" s="806" t="s">
        <v>15</v>
      </c>
      <c r="D47" s="811">
        <v>1</v>
      </c>
      <c r="E47" s="811"/>
      <c r="F47" s="811"/>
    </row>
    <row r="48" spans="1:6">
      <c r="A48" s="804">
        <v>30</v>
      </c>
      <c r="B48" s="805" t="s">
        <v>555</v>
      </c>
      <c r="C48" s="806" t="s">
        <v>15</v>
      </c>
      <c r="D48" s="811">
        <v>1</v>
      </c>
      <c r="E48" s="811"/>
      <c r="F48" s="811"/>
    </row>
    <row r="49" spans="1:6" ht="27">
      <c r="A49" s="793">
        <v>31</v>
      </c>
      <c r="B49" s="794" t="s">
        <v>556</v>
      </c>
      <c r="C49" s="795" t="s">
        <v>160</v>
      </c>
      <c r="D49" s="795">
        <v>2</v>
      </c>
      <c r="E49" s="795"/>
      <c r="F49" s="795"/>
    </row>
    <row r="50" spans="1:6" ht="27">
      <c r="A50" s="812">
        <v>32</v>
      </c>
      <c r="B50" s="813" t="s">
        <v>538</v>
      </c>
      <c r="C50" s="665" t="s">
        <v>539</v>
      </c>
      <c r="D50" s="441">
        <v>1</v>
      </c>
      <c r="E50" s="441"/>
      <c r="F50" s="441"/>
    </row>
    <row r="51" spans="1:6">
      <c r="A51" s="219"/>
      <c r="B51" s="264" t="s">
        <v>4</v>
      </c>
      <c r="C51" s="218"/>
      <c r="D51" s="217"/>
      <c r="E51" s="217"/>
      <c r="F51" s="217"/>
    </row>
    <row r="52" spans="1:6">
      <c r="A52" s="133"/>
      <c r="B52" s="265"/>
      <c r="C52" s="216"/>
      <c r="D52" s="216"/>
      <c r="E52" s="216"/>
      <c r="F52" s="216"/>
    </row>
    <row r="53" spans="1:6">
      <c r="A53" s="133"/>
      <c r="B53" s="265"/>
      <c r="C53" s="216"/>
      <c r="D53" s="216"/>
      <c r="E53" s="216"/>
      <c r="F53" s="216"/>
    </row>
    <row r="54" spans="1:6">
      <c r="A54" s="133"/>
      <c r="B54" s="258"/>
      <c r="C54" s="133"/>
      <c r="D54" s="133"/>
      <c r="E54" s="133"/>
      <c r="F54" s="133"/>
    </row>
    <row r="55" spans="1:6">
      <c r="A55" s="133"/>
      <c r="B55" s="258"/>
      <c r="C55" s="133"/>
      <c r="D55" s="133"/>
      <c r="E55" s="133"/>
      <c r="F55" s="133"/>
    </row>
    <row r="56" spans="1:6">
      <c r="A56" s="133"/>
      <c r="B56" s="258"/>
      <c r="C56" s="133"/>
      <c r="D56" s="133"/>
      <c r="E56" s="133"/>
      <c r="F56" s="133"/>
    </row>
    <row r="57" spans="1:6">
      <c r="A57" s="133"/>
      <c r="B57" s="258"/>
      <c r="C57" s="133"/>
      <c r="D57" s="133"/>
      <c r="E57" s="133"/>
      <c r="F57" s="133"/>
    </row>
    <row r="58" spans="1:6">
      <c r="A58" s="133"/>
      <c r="B58" s="258"/>
      <c r="C58" s="133"/>
      <c r="D58" s="133"/>
      <c r="E58" s="133"/>
      <c r="F58" s="133"/>
    </row>
  </sheetData>
  <mergeCells count="3">
    <mergeCell ref="A3:F3"/>
    <mergeCell ref="A4:F4"/>
    <mergeCell ref="B6:F6"/>
  </mergeCells>
  <pageMargins left="0.11811023622047245" right="0.11811023622047245" top="0.62992125984251968" bottom="0.27559055118110237" header="0.31496062992125984" footer="0.11811023622047245"/>
  <pageSetup paperSize="9" scale="105" orientation="landscape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00"/>
  </sheetPr>
  <dimension ref="A3:F48"/>
  <sheetViews>
    <sheetView zoomScale="110" zoomScaleNormal="110" zoomScaleSheetLayoutView="100" zoomScalePageLayoutView="90" workbookViewId="0">
      <selection activeCell="F11" sqref="F11"/>
    </sheetView>
  </sheetViews>
  <sheetFormatPr defaultColWidth="8.85546875" defaultRowHeight="15.75"/>
  <cols>
    <col min="1" max="1" width="3.85546875" style="228" customWidth="1"/>
    <col min="2" max="2" width="46.28515625" style="266" customWidth="1"/>
    <col min="3" max="3" width="6.7109375" style="214" customWidth="1"/>
    <col min="4" max="6" width="10.140625" style="214" customWidth="1"/>
    <col min="7" max="241" width="8.85546875" style="214"/>
    <col min="242" max="242" width="3.85546875" style="214" customWidth="1"/>
    <col min="243" max="243" width="7.140625" style="214" customWidth="1"/>
    <col min="244" max="244" width="42.42578125" style="214" customWidth="1"/>
    <col min="245" max="245" width="6.7109375" style="214" customWidth="1"/>
    <col min="246" max="246" width="6.42578125" style="214" customWidth="1"/>
    <col min="247" max="247" width="6" style="214" customWidth="1"/>
    <col min="248" max="248" width="5.42578125" style="214" customWidth="1"/>
    <col min="249" max="249" width="8.7109375" style="214" customWidth="1"/>
    <col min="250" max="250" width="7.140625" style="214" customWidth="1"/>
    <col min="251" max="251" width="8.42578125" style="214" customWidth="1"/>
    <col min="252" max="252" width="6.42578125" style="214" customWidth="1"/>
    <col min="253" max="253" width="7" style="214" customWidth="1"/>
    <col min="254" max="254" width="8.7109375" style="214" customWidth="1"/>
    <col min="255" max="497" width="8.85546875" style="214"/>
    <col min="498" max="498" width="3.85546875" style="214" customWidth="1"/>
    <col min="499" max="499" width="7.140625" style="214" customWidth="1"/>
    <col min="500" max="500" width="42.42578125" style="214" customWidth="1"/>
    <col min="501" max="501" width="6.7109375" style="214" customWidth="1"/>
    <col min="502" max="502" width="6.42578125" style="214" customWidth="1"/>
    <col min="503" max="503" width="6" style="214" customWidth="1"/>
    <col min="504" max="504" width="5.42578125" style="214" customWidth="1"/>
    <col min="505" max="505" width="8.7109375" style="214" customWidth="1"/>
    <col min="506" max="506" width="7.140625" style="214" customWidth="1"/>
    <col min="507" max="507" width="8.42578125" style="214" customWidth="1"/>
    <col min="508" max="508" width="6.42578125" style="214" customWidth="1"/>
    <col min="509" max="509" width="7" style="214" customWidth="1"/>
    <col min="510" max="510" width="8.7109375" style="214" customWidth="1"/>
    <col min="511" max="753" width="8.85546875" style="214"/>
    <col min="754" max="754" width="3.85546875" style="214" customWidth="1"/>
    <col min="755" max="755" width="7.140625" style="214" customWidth="1"/>
    <col min="756" max="756" width="42.42578125" style="214" customWidth="1"/>
    <col min="757" max="757" width="6.7109375" style="214" customWidth="1"/>
    <col min="758" max="758" width="6.42578125" style="214" customWidth="1"/>
    <col min="759" max="759" width="6" style="214" customWidth="1"/>
    <col min="760" max="760" width="5.42578125" style="214" customWidth="1"/>
    <col min="761" max="761" width="8.7109375" style="214" customWidth="1"/>
    <col min="762" max="762" width="7.140625" style="214" customWidth="1"/>
    <col min="763" max="763" width="8.42578125" style="214" customWidth="1"/>
    <col min="764" max="764" width="6.42578125" style="214" customWidth="1"/>
    <col min="765" max="765" width="7" style="214" customWidth="1"/>
    <col min="766" max="766" width="8.7109375" style="214" customWidth="1"/>
    <col min="767" max="1009" width="8.85546875" style="214"/>
    <col min="1010" max="1010" width="3.85546875" style="214" customWidth="1"/>
    <col min="1011" max="1011" width="7.140625" style="214" customWidth="1"/>
    <col min="1012" max="1012" width="42.42578125" style="214" customWidth="1"/>
    <col min="1013" max="1013" width="6.7109375" style="214" customWidth="1"/>
    <col min="1014" max="1014" width="6.42578125" style="214" customWidth="1"/>
    <col min="1015" max="1015" width="6" style="214" customWidth="1"/>
    <col min="1016" max="1016" width="5.42578125" style="214" customWidth="1"/>
    <col min="1017" max="1017" width="8.7109375" style="214" customWidth="1"/>
    <col min="1018" max="1018" width="7.140625" style="214" customWidth="1"/>
    <col min="1019" max="1019" width="8.42578125" style="214" customWidth="1"/>
    <col min="1020" max="1020" width="6.42578125" style="214" customWidth="1"/>
    <col min="1021" max="1021" width="7" style="214" customWidth="1"/>
    <col min="1022" max="1022" width="8.7109375" style="214" customWidth="1"/>
    <col min="1023" max="1265" width="8.85546875" style="214"/>
    <col min="1266" max="1266" width="3.85546875" style="214" customWidth="1"/>
    <col min="1267" max="1267" width="7.140625" style="214" customWidth="1"/>
    <col min="1268" max="1268" width="42.42578125" style="214" customWidth="1"/>
    <col min="1269" max="1269" width="6.7109375" style="214" customWidth="1"/>
    <col min="1270" max="1270" width="6.42578125" style="214" customWidth="1"/>
    <col min="1271" max="1271" width="6" style="214" customWidth="1"/>
    <col min="1272" max="1272" width="5.42578125" style="214" customWidth="1"/>
    <col min="1273" max="1273" width="8.7109375" style="214" customWidth="1"/>
    <col min="1274" max="1274" width="7.140625" style="214" customWidth="1"/>
    <col min="1275" max="1275" width="8.42578125" style="214" customWidth="1"/>
    <col min="1276" max="1276" width="6.42578125" style="214" customWidth="1"/>
    <col min="1277" max="1277" width="7" style="214" customWidth="1"/>
    <col min="1278" max="1278" width="8.7109375" style="214" customWidth="1"/>
    <col min="1279" max="1521" width="8.85546875" style="214"/>
    <col min="1522" max="1522" width="3.85546875" style="214" customWidth="1"/>
    <col min="1523" max="1523" width="7.140625" style="214" customWidth="1"/>
    <col min="1524" max="1524" width="42.42578125" style="214" customWidth="1"/>
    <col min="1525" max="1525" width="6.7109375" style="214" customWidth="1"/>
    <col min="1526" max="1526" width="6.42578125" style="214" customWidth="1"/>
    <col min="1527" max="1527" width="6" style="214" customWidth="1"/>
    <col min="1528" max="1528" width="5.42578125" style="214" customWidth="1"/>
    <col min="1529" max="1529" width="8.7109375" style="214" customWidth="1"/>
    <col min="1530" max="1530" width="7.140625" style="214" customWidth="1"/>
    <col min="1531" max="1531" width="8.42578125" style="214" customWidth="1"/>
    <col min="1532" max="1532" width="6.42578125" style="214" customWidth="1"/>
    <col min="1533" max="1533" width="7" style="214" customWidth="1"/>
    <col min="1534" max="1534" width="8.7109375" style="214" customWidth="1"/>
    <col min="1535" max="1777" width="8.85546875" style="214"/>
    <col min="1778" max="1778" width="3.85546875" style="214" customWidth="1"/>
    <col min="1779" max="1779" width="7.140625" style="214" customWidth="1"/>
    <col min="1780" max="1780" width="42.42578125" style="214" customWidth="1"/>
    <col min="1781" max="1781" width="6.7109375" style="214" customWidth="1"/>
    <col min="1782" max="1782" width="6.42578125" style="214" customWidth="1"/>
    <col min="1783" max="1783" width="6" style="214" customWidth="1"/>
    <col min="1784" max="1784" width="5.42578125" style="214" customWidth="1"/>
    <col min="1785" max="1785" width="8.7109375" style="214" customWidth="1"/>
    <col min="1786" max="1786" width="7.140625" style="214" customWidth="1"/>
    <col min="1787" max="1787" width="8.42578125" style="214" customWidth="1"/>
    <col min="1788" max="1788" width="6.42578125" style="214" customWidth="1"/>
    <col min="1789" max="1789" width="7" style="214" customWidth="1"/>
    <col min="1790" max="1790" width="8.7109375" style="214" customWidth="1"/>
    <col min="1791" max="2033" width="8.85546875" style="214"/>
    <col min="2034" max="2034" width="3.85546875" style="214" customWidth="1"/>
    <col min="2035" max="2035" width="7.140625" style="214" customWidth="1"/>
    <col min="2036" max="2036" width="42.42578125" style="214" customWidth="1"/>
    <col min="2037" max="2037" width="6.7109375" style="214" customWidth="1"/>
    <col min="2038" max="2038" width="6.42578125" style="214" customWidth="1"/>
    <col min="2039" max="2039" width="6" style="214" customWidth="1"/>
    <col min="2040" max="2040" width="5.42578125" style="214" customWidth="1"/>
    <col min="2041" max="2041" width="8.7109375" style="214" customWidth="1"/>
    <col min="2042" max="2042" width="7.140625" style="214" customWidth="1"/>
    <col min="2043" max="2043" width="8.42578125" style="214" customWidth="1"/>
    <col min="2044" max="2044" width="6.42578125" style="214" customWidth="1"/>
    <col min="2045" max="2045" width="7" style="214" customWidth="1"/>
    <col min="2046" max="2046" width="8.7109375" style="214" customWidth="1"/>
    <col min="2047" max="2289" width="8.85546875" style="214"/>
    <col min="2290" max="2290" width="3.85546875" style="214" customWidth="1"/>
    <col min="2291" max="2291" width="7.140625" style="214" customWidth="1"/>
    <col min="2292" max="2292" width="42.42578125" style="214" customWidth="1"/>
    <col min="2293" max="2293" width="6.7109375" style="214" customWidth="1"/>
    <col min="2294" max="2294" width="6.42578125" style="214" customWidth="1"/>
    <col min="2295" max="2295" width="6" style="214" customWidth="1"/>
    <col min="2296" max="2296" width="5.42578125" style="214" customWidth="1"/>
    <col min="2297" max="2297" width="8.7109375" style="214" customWidth="1"/>
    <col min="2298" max="2298" width="7.140625" style="214" customWidth="1"/>
    <col min="2299" max="2299" width="8.42578125" style="214" customWidth="1"/>
    <col min="2300" max="2300" width="6.42578125" style="214" customWidth="1"/>
    <col min="2301" max="2301" width="7" style="214" customWidth="1"/>
    <col min="2302" max="2302" width="8.7109375" style="214" customWidth="1"/>
    <col min="2303" max="2545" width="8.85546875" style="214"/>
    <col min="2546" max="2546" width="3.85546875" style="214" customWidth="1"/>
    <col min="2547" max="2547" width="7.140625" style="214" customWidth="1"/>
    <col min="2548" max="2548" width="42.42578125" style="214" customWidth="1"/>
    <col min="2549" max="2549" width="6.7109375" style="214" customWidth="1"/>
    <col min="2550" max="2550" width="6.42578125" style="214" customWidth="1"/>
    <col min="2551" max="2551" width="6" style="214" customWidth="1"/>
    <col min="2552" max="2552" width="5.42578125" style="214" customWidth="1"/>
    <col min="2553" max="2553" width="8.7109375" style="214" customWidth="1"/>
    <col min="2554" max="2554" width="7.140625" style="214" customWidth="1"/>
    <col min="2555" max="2555" width="8.42578125" style="214" customWidth="1"/>
    <col min="2556" max="2556" width="6.42578125" style="214" customWidth="1"/>
    <col min="2557" max="2557" width="7" style="214" customWidth="1"/>
    <col min="2558" max="2558" width="8.7109375" style="214" customWidth="1"/>
    <col min="2559" max="2801" width="8.85546875" style="214"/>
    <col min="2802" max="2802" width="3.85546875" style="214" customWidth="1"/>
    <col min="2803" max="2803" width="7.140625" style="214" customWidth="1"/>
    <col min="2804" max="2804" width="42.42578125" style="214" customWidth="1"/>
    <col min="2805" max="2805" width="6.7109375" style="214" customWidth="1"/>
    <col min="2806" max="2806" width="6.42578125" style="214" customWidth="1"/>
    <col min="2807" max="2807" width="6" style="214" customWidth="1"/>
    <col min="2808" max="2808" width="5.42578125" style="214" customWidth="1"/>
    <col min="2809" max="2809" width="8.7109375" style="214" customWidth="1"/>
    <col min="2810" max="2810" width="7.140625" style="214" customWidth="1"/>
    <col min="2811" max="2811" width="8.42578125" style="214" customWidth="1"/>
    <col min="2812" max="2812" width="6.42578125" style="214" customWidth="1"/>
    <col min="2813" max="2813" width="7" style="214" customWidth="1"/>
    <col min="2814" max="2814" width="8.7109375" style="214" customWidth="1"/>
    <col min="2815" max="3057" width="8.85546875" style="214"/>
    <col min="3058" max="3058" width="3.85546875" style="214" customWidth="1"/>
    <col min="3059" max="3059" width="7.140625" style="214" customWidth="1"/>
    <col min="3060" max="3060" width="42.42578125" style="214" customWidth="1"/>
    <col min="3061" max="3061" width="6.7109375" style="214" customWidth="1"/>
    <col min="3062" max="3062" width="6.42578125" style="214" customWidth="1"/>
    <col min="3063" max="3063" width="6" style="214" customWidth="1"/>
    <col min="3064" max="3064" width="5.42578125" style="214" customWidth="1"/>
    <col min="3065" max="3065" width="8.7109375" style="214" customWidth="1"/>
    <col min="3066" max="3066" width="7.140625" style="214" customWidth="1"/>
    <col min="3067" max="3067" width="8.42578125" style="214" customWidth="1"/>
    <col min="3068" max="3068" width="6.42578125" style="214" customWidth="1"/>
    <col min="3069" max="3069" width="7" style="214" customWidth="1"/>
    <col min="3070" max="3070" width="8.7109375" style="214" customWidth="1"/>
    <col min="3071" max="3313" width="8.85546875" style="214"/>
    <col min="3314" max="3314" width="3.85546875" style="214" customWidth="1"/>
    <col min="3315" max="3315" width="7.140625" style="214" customWidth="1"/>
    <col min="3316" max="3316" width="42.42578125" style="214" customWidth="1"/>
    <col min="3317" max="3317" width="6.7109375" style="214" customWidth="1"/>
    <col min="3318" max="3318" width="6.42578125" style="214" customWidth="1"/>
    <col min="3319" max="3319" width="6" style="214" customWidth="1"/>
    <col min="3320" max="3320" width="5.42578125" style="214" customWidth="1"/>
    <col min="3321" max="3321" width="8.7109375" style="214" customWidth="1"/>
    <col min="3322" max="3322" width="7.140625" style="214" customWidth="1"/>
    <col min="3323" max="3323" width="8.42578125" style="214" customWidth="1"/>
    <col min="3324" max="3324" width="6.42578125" style="214" customWidth="1"/>
    <col min="3325" max="3325" width="7" style="214" customWidth="1"/>
    <col min="3326" max="3326" width="8.7109375" style="214" customWidth="1"/>
    <col min="3327" max="3569" width="8.85546875" style="214"/>
    <col min="3570" max="3570" width="3.85546875" style="214" customWidth="1"/>
    <col min="3571" max="3571" width="7.140625" style="214" customWidth="1"/>
    <col min="3572" max="3572" width="42.42578125" style="214" customWidth="1"/>
    <col min="3573" max="3573" width="6.7109375" style="214" customWidth="1"/>
    <col min="3574" max="3574" width="6.42578125" style="214" customWidth="1"/>
    <col min="3575" max="3575" width="6" style="214" customWidth="1"/>
    <col min="3576" max="3576" width="5.42578125" style="214" customWidth="1"/>
    <col min="3577" max="3577" width="8.7109375" style="214" customWidth="1"/>
    <col min="3578" max="3578" width="7.140625" style="214" customWidth="1"/>
    <col min="3579" max="3579" width="8.42578125" style="214" customWidth="1"/>
    <col min="3580" max="3580" width="6.42578125" style="214" customWidth="1"/>
    <col min="3581" max="3581" width="7" style="214" customWidth="1"/>
    <col min="3582" max="3582" width="8.7109375" style="214" customWidth="1"/>
    <col min="3583" max="3825" width="8.85546875" style="214"/>
    <col min="3826" max="3826" width="3.85546875" style="214" customWidth="1"/>
    <col min="3827" max="3827" width="7.140625" style="214" customWidth="1"/>
    <col min="3828" max="3828" width="42.42578125" style="214" customWidth="1"/>
    <col min="3829" max="3829" width="6.7109375" style="214" customWidth="1"/>
    <col min="3830" max="3830" width="6.42578125" style="214" customWidth="1"/>
    <col min="3831" max="3831" width="6" style="214" customWidth="1"/>
    <col min="3832" max="3832" width="5.42578125" style="214" customWidth="1"/>
    <col min="3833" max="3833" width="8.7109375" style="214" customWidth="1"/>
    <col min="3834" max="3834" width="7.140625" style="214" customWidth="1"/>
    <col min="3835" max="3835" width="8.42578125" style="214" customWidth="1"/>
    <col min="3836" max="3836" width="6.42578125" style="214" customWidth="1"/>
    <col min="3837" max="3837" width="7" style="214" customWidth="1"/>
    <col min="3838" max="3838" width="8.7109375" style="214" customWidth="1"/>
    <col min="3839" max="4081" width="8.85546875" style="214"/>
    <col min="4082" max="4082" width="3.85546875" style="214" customWidth="1"/>
    <col min="4083" max="4083" width="7.140625" style="214" customWidth="1"/>
    <col min="4084" max="4084" width="42.42578125" style="214" customWidth="1"/>
    <col min="4085" max="4085" width="6.7109375" style="214" customWidth="1"/>
    <col min="4086" max="4086" width="6.42578125" style="214" customWidth="1"/>
    <col min="4087" max="4087" width="6" style="214" customWidth="1"/>
    <col min="4088" max="4088" width="5.42578125" style="214" customWidth="1"/>
    <col min="4089" max="4089" width="8.7109375" style="214" customWidth="1"/>
    <col min="4090" max="4090" width="7.140625" style="214" customWidth="1"/>
    <col min="4091" max="4091" width="8.42578125" style="214" customWidth="1"/>
    <col min="4092" max="4092" width="6.42578125" style="214" customWidth="1"/>
    <col min="4093" max="4093" width="7" style="214" customWidth="1"/>
    <col min="4094" max="4094" width="8.7109375" style="214" customWidth="1"/>
    <col min="4095" max="4337" width="8.85546875" style="214"/>
    <col min="4338" max="4338" width="3.85546875" style="214" customWidth="1"/>
    <col min="4339" max="4339" width="7.140625" style="214" customWidth="1"/>
    <col min="4340" max="4340" width="42.42578125" style="214" customWidth="1"/>
    <col min="4341" max="4341" width="6.7109375" style="214" customWidth="1"/>
    <col min="4342" max="4342" width="6.42578125" style="214" customWidth="1"/>
    <col min="4343" max="4343" width="6" style="214" customWidth="1"/>
    <col min="4344" max="4344" width="5.42578125" style="214" customWidth="1"/>
    <col min="4345" max="4345" width="8.7109375" style="214" customWidth="1"/>
    <col min="4346" max="4346" width="7.140625" style="214" customWidth="1"/>
    <col min="4347" max="4347" width="8.42578125" style="214" customWidth="1"/>
    <col min="4348" max="4348" width="6.42578125" style="214" customWidth="1"/>
    <col min="4349" max="4349" width="7" style="214" customWidth="1"/>
    <col min="4350" max="4350" width="8.7109375" style="214" customWidth="1"/>
    <col min="4351" max="4593" width="8.85546875" style="214"/>
    <col min="4594" max="4594" width="3.85546875" style="214" customWidth="1"/>
    <col min="4595" max="4595" width="7.140625" style="214" customWidth="1"/>
    <col min="4596" max="4596" width="42.42578125" style="214" customWidth="1"/>
    <col min="4597" max="4597" width="6.7109375" style="214" customWidth="1"/>
    <col min="4598" max="4598" width="6.42578125" style="214" customWidth="1"/>
    <col min="4599" max="4599" width="6" style="214" customWidth="1"/>
    <col min="4600" max="4600" width="5.42578125" style="214" customWidth="1"/>
    <col min="4601" max="4601" width="8.7109375" style="214" customWidth="1"/>
    <col min="4602" max="4602" width="7.140625" style="214" customWidth="1"/>
    <col min="4603" max="4603" width="8.42578125" style="214" customWidth="1"/>
    <col min="4604" max="4604" width="6.42578125" style="214" customWidth="1"/>
    <col min="4605" max="4605" width="7" style="214" customWidth="1"/>
    <col min="4606" max="4606" width="8.7109375" style="214" customWidth="1"/>
    <col min="4607" max="4849" width="8.85546875" style="214"/>
    <col min="4850" max="4850" width="3.85546875" style="214" customWidth="1"/>
    <col min="4851" max="4851" width="7.140625" style="214" customWidth="1"/>
    <col min="4852" max="4852" width="42.42578125" style="214" customWidth="1"/>
    <col min="4853" max="4853" width="6.7109375" style="214" customWidth="1"/>
    <col min="4854" max="4854" width="6.42578125" style="214" customWidth="1"/>
    <col min="4855" max="4855" width="6" style="214" customWidth="1"/>
    <col min="4856" max="4856" width="5.42578125" style="214" customWidth="1"/>
    <col min="4857" max="4857" width="8.7109375" style="214" customWidth="1"/>
    <col min="4858" max="4858" width="7.140625" style="214" customWidth="1"/>
    <col min="4859" max="4859" width="8.42578125" style="214" customWidth="1"/>
    <col min="4860" max="4860" width="6.42578125" style="214" customWidth="1"/>
    <col min="4861" max="4861" width="7" style="214" customWidth="1"/>
    <col min="4862" max="4862" width="8.7109375" style="214" customWidth="1"/>
    <col min="4863" max="5105" width="8.85546875" style="214"/>
    <col min="5106" max="5106" width="3.85546875" style="214" customWidth="1"/>
    <col min="5107" max="5107" width="7.140625" style="214" customWidth="1"/>
    <col min="5108" max="5108" width="42.42578125" style="214" customWidth="1"/>
    <col min="5109" max="5109" width="6.7109375" style="214" customWidth="1"/>
    <col min="5110" max="5110" width="6.42578125" style="214" customWidth="1"/>
    <col min="5111" max="5111" width="6" style="214" customWidth="1"/>
    <col min="5112" max="5112" width="5.42578125" style="214" customWidth="1"/>
    <col min="5113" max="5113" width="8.7109375" style="214" customWidth="1"/>
    <col min="5114" max="5114" width="7.140625" style="214" customWidth="1"/>
    <col min="5115" max="5115" width="8.42578125" style="214" customWidth="1"/>
    <col min="5116" max="5116" width="6.42578125" style="214" customWidth="1"/>
    <col min="5117" max="5117" width="7" style="214" customWidth="1"/>
    <col min="5118" max="5118" width="8.7109375" style="214" customWidth="1"/>
    <col min="5119" max="5361" width="8.85546875" style="214"/>
    <col min="5362" max="5362" width="3.85546875" style="214" customWidth="1"/>
    <col min="5363" max="5363" width="7.140625" style="214" customWidth="1"/>
    <col min="5364" max="5364" width="42.42578125" style="214" customWidth="1"/>
    <col min="5365" max="5365" width="6.7109375" style="214" customWidth="1"/>
    <col min="5366" max="5366" width="6.42578125" style="214" customWidth="1"/>
    <col min="5367" max="5367" width="6" style="214" customWidth="1"/>
    <col min="5368" max="5368" width="5.42578125" style="214" customWidth="1"/>
    <col min="5369" max="5369" width="8.7109375" style="214" customWidth="1"/>
    <col min="5370" max="5370" width="7.140625" style="214" customWidth="1"/>
    <col min="5371" max="5371" width="8.42578125" style="214" customWidth="1"/>
    <col min="5372" max="5372" width="6.42578125" style="214" customWidth="1"/>
    <col min="5373" max="5373" width="7" style="214" customWidth="1"/>
    <col min="5374" max="5374" width="8.7109375" style="214" customWidth="1"/>
    <col min="5375" max="5617" width="8.85546875" style="214"/>
    <col min="5618" max="5618" width="3.85546875" style="214" customWidth="1"/>
    <col min="5619" max="5619" width="7.140625" style="214" customWidth="1"/>
    <col min="5620" max="5620" width="42.42578125" style="214" customWidth="1"/>
    <col min="5621" max="5621" width="6.7109375" style="214" customWidth="1"/>
    <col min="5622" max="5622" width="6.42578125" style="214" customWidth="1"/>
    <col min="5623" max="5623" width="6" style="214" customWidth="1"/>
    <col min="5624" max="5624" width="5.42578125" style="214" customWidth="1"/>
    <col min="5625" max="5625" width="8.7109375" style="214" customWidth="1"/>
    <col min="5626" max="5626" width="7.140625" style="214" customWidth="1"/>
    <col min="5627" max="5627" width="8.42578125" style="214" customWidth="1"/>
    <col min="5628" max="5628" width="6.42578125" style="214" customWidth="1"/>
    <col min="5629" max="5629" width="7" style="214" customWidth="1"/>
    <col min="5630" max="5630" width="8.7109375" style="214" customWidth="1"/>
    <col min="5631" max="5873" width="8.85546875" style="214"/>
    <col min="5874" max="5874" width="3.85546875" style="214" customWidth="1"/>
    <col min="5875" max="5875" width="7.140625" style="214" customWidth="1"/>
    <col min="5876" max="5876" width="42.42578125" style="214" customWidth="1"/>
    <col min="5877" max="5877" width="6.7109375" style="214" customWidth="1"/>
    <col min="5878" max="5878" width="6.42578125" style="214" customWidth="1"/>
    <col min="5879" max="5879" width="6" style="214" customWidth="1"/>
    <col min="5880" max="5880" width="5.42578125" style="214" customWidth="1"/>
    <col min="5881" max="5881" width="8.7109375" style="214" customWidth="1"/>
    <col min="5882" max="5882" width="7.140625" style="214" customWidth="1"/>
    <col min="5883" max="5883" width="8.42578125" style="214" customWidth="1"/>
    <col min="5884" max="5884" width="6.42578125" style="214" customWidth="1"/>
    <col min="5885" max="5885" width="7" style="214" customWidth="1"/>
    <col min="5886" max="5886" width="8.7109375" style="214" customWidth="1"/>
    <col min="5887" max="6129" width="8.85546875" style="214"/>
    <col min="6130" max="6130" width="3.85546875" style="214" customWidth="1"/>
    <col min="6131" max="6131" width="7.140625" style="214" customWidth="1"/>
    <col min="6132" max="6132" width="42.42578125" style="214" customWidth="1"/>
    <col min="6133" max="6133" width="6.7109375" style="214" customWidth="1"/>
    <col min="6134" max="6134" width="6.42578125" style="214" customWidth="1"/>
    <col min="6135" max="6135" width="6" style="214" customWidth="1"/>
    <col min="6136" max="6136" width="5.42578125" style="214" customWidth="1"/>
    <col min="6137" max="6137" width="8.7109375" style="214" customWidth="1"/>
    <col min="6138" max="6138" width="7.140625" style="214" customWidth="1"/>
    <col min="6139" max="6139" width="8.42578125" style="214" customWidth="1"/>
    <col min="6140" max="6140" width="6.42578125" style="214" customWidth="1"/>
    <col min="6141" max="6141" width="7" style="214" customWidth="1"/>
    <col min="6142" max="6142" width="8.7109375" style="214" customWidth="1"/>
    <col min="6143" max="6385" width="8.85546875" style="214"/>
    <col min="6386" max="6386" width="3.85546875" style="214" customWidth="1"/>
    <col min="6387" max="6387" width="7.140625" style="214" customWidth="1"/>
    <col min="6388" max="6388" width="42.42578125" style="214" customWidth="1"/>
    <col min="6389" max="6389" width="6.7109375" style="214" customWidth="1"/>
    <col min="6390" max="6390" width="6.42578125" style="214" customWidth="1"/>
    <col min="6391" max="6391" width="6" style="214" customWidth="1"/>
    <col min="6392" max="6392" width="5.42578125" style="214" customWidth="1"/>
    <col min="6393" max="6393" width="8.7109375" style="214" customWidth="1"/>
    <col min="6394" max="6394" width="7.140625" style="214" customWidth="1"/>
    <col min="6395" max="6395" width="8.42578125" style="214" customWidth="1"/>
    <col min="6396" max="6396" width="6.42578125" style="214" customWidth="1"/>
    <col min="6397" max="6397" width="7" style="214" customWidth="1"/>
    <col min="6398" max="6398" width="8.7109375" style="214" customWidth="1"/>
    <col min="6399" max="6641" width="8.85546875" style="214"/>
    <col min="6642" max="6642" width="3.85546875" style="214" customWidth="1"/>
    <col min="6643" max="6643" width="7.140625" style="214" customWidth="1"/>
    <col min="6644" max="6644" width="42.42578125" style="214" customWidth="1"/>
    <col min="6645" max="6645" width="6.7109375" style="214" customWidth="1"/>
    <col min="6646" max="6646" width="6.42578125" style="214" customWidth="1"/>
    <col min="6647" max="6647" width="6" style="214" customWidth="1"/>
    <col min="6648" max="6648" width="5.42578125" style="214" customWidth="1"/>
    <col min="6649" max="6649" width="8.7109375" style="214" customWidth="1"/>
    <col min="6650" max="6650" width="7.140625" style="214" customWidth="1"/>
    <col min="6651" max="6651" width="8.42578125" style="214" customWidth="1"/>
    <col min="6652" max="6652" width="6.42578125" style="214" customWidth="1"/>
    <col min="6653" max="6653" width="7" style="214" customWidth="1"/>
    <col min="6654" max="6654" width="8.7109375" style="214" customWidth="1"/>
    <col min="6655" max="6897" width="8.85546875" style="214"/>
    <col min="6898" max="6898" width="3.85546875" style="214" customWidth="1"/>
    <col min="6899" max="6899" width="7.140625" style="214" customWidth="1"/>
    <col min="6900" max="6900" width="42.42578125" style="214" customWidth="1"/>
    <col min="6901" max="6901" width="6.7109375" style="214" customWidth="1"/>
    <col min="6902" max="6902" width="6.42578125" style="214" customWidth="1"/>
    <col min="6903" max="6903" width="6" style="214" customWidth="1"/>
    <col min="6904" max="6904" width="5.42578125" style="214" customWidth="1"/>
    <col min="6905" max="6905" width="8.7109375" style="214" customWidth="1"/>
    <col min="6906" max="6906" width="7.140625" style="214" customWidth="1"/>
    <col min="6907" max="6907" width="8.42578125" style="214" customWidth="1"/>
    <col min="6908" max="6908" width="6.42578125" style="214" customWidth="1"/>
    <col min="6909" max="6909" width="7" style="214" customWidth="1"/>
    <col min="6910" max="6910" width="8.7109375" style="214" customWidth="1"/>
    <col min="6911" max="7153" width="8.85546875" style="214"/>
    <col min="7154" max="7154" width="3.85546875" style="214" customWidth="1"/>
    <col min="7155" max="7155" width="7.140625" style="214" customWidth="1"/>
    <col min="7156" max="7156" width="42.42578125" style="214" customWidth="1"/>
    <col min="7157" max="7157" width="6.7109375" style="214" customWidth="1"/>
    <col min="7158" max="7158" width="6.42578125" style="214" customWidth="1"/>
    <col min="7159" max="7159" width="6" style="214" customWidth="1"/>
    <col min="7160" max="7160" width="5.42578125" style="214" customWidth="1"/>
    <col min="7161" max="7161" width="8.7109375" style="214" customWidth="1"/>
    <col min="7162" max="7162" width="7.140625" style="214" customWidth="1"/>
    <col min="7163" max="7163" width="8.42578125" style="214" customWidth="1"/>
    <col min="7164" max="7164" width="6.42578125" style="214" customWidth="1"/>
    <col min="7165" max="7165" width="7" style="214" customWidth="1"/>
    <col min="7166" max="7166" width="8.7109375" style="214" customWidth="1"/>
    <col min="7167" max="7409" width="8.85546875" style="214"/>
    <col min="7410" max="7410" width="3.85546875" style="214" customWidth="1"/>
    <col min="7411" max="7411" width="7.140625" style="214" customWidth="1"/>
    <col min="7412" max="7412" width="42.42578125" style="214" customWidth="1"/>
    <col min="7413" max="7413" width="6.7109375" style="214" customWidth="1"/>
    <col min="7414" max="7414" width="6.42578125" style="214" customWidth="1"/>
    <col min="7415" max="7415" width="6" style="214" customWidth="1"/>
    <col min="7416" max="7416" width="5.42578125" style="214" customWidth="1"/>
    <col min="7417" max="7417" width="8.7109375" style="214" customWidth="1"/>
    <col min="7418" max="7418" width="7.140625" style="214" customWidth="1"/>
    <col min="7419" max="7419" width="8.42578125" style="214" customWidth="1"/>
    <col min="7420" max="7420" width="6.42578125" style="214" customWidth="1"/>
    <col min="7421" max="7421" width="7" style="214" customWidth="1"/>
    <col min="7422" max="7422" width="8.7109375" style="214" customWidth="1"/>
    <col min="7423" max="7665" width="8.85546875" style="214"/>
    <col min="7666" max="7666" width="3.85546875" style="214" customWidth="1"/>
    <col min="7667" max="7667" width="7.140625" style="214" customWidth="1"/>
    <col min="7668" max="7668" width="42.42578125" style="214" customWidth="1"/>
    <col min="7669" max="7669" width="6.7109375" style="214" customWidth="1"/>
    <col min="7670" max="7670" width="6.42578125" style="214" customWidth="1"/>
    <col min="7671" max="7671" width="6" style="214" customWidth="1"/>
    <col min="7672" max="7672" width="5.42578125" style="214" customWidth="1"/>
    <col min="7673" max="7673" width="8.7109375" style="214" customWidth="1"/>
    <col min="7674" max="7674" width="7.140625" style="214" customWidth="1"/>
    <col min="7675" max="7675" width="8.42578125" style="214" customWidth="1"/>
    <col min="7676" max="7676" width="6.42578125" style="214" customWidth="1"/>
    <col min="7677" max="7677" width="7" style="214" customWidth="1"/>
    <col min="7678" max="7678" width="8.7109375" style="214" customWidth="1"/>
    <col min="7679" max="7921" width="8.85546875" style="214"/>
    <col min="7922" max="7922" width="3.85546875" style="214" customWidth="1"/>
    <col min="7923" max="7923" width="7.140625" style="214" customWidth="1"/>
    <col min="7924" max="7924" width="42.42578125" style="214" customWidth="1"/>
    <col min="7925" max="7925" width="6.7109375" style="214" customWidth="1"/>
    <col min="7926" max="7926" width="6.42578125" style="214" customWidth="1"/>
    <col min="7927" max="7927" width="6" style="214" customWidth="1"/>
    <col min="7928" max="7928" width="5.42578125" style="214" customWidth="1"/>
    <col min="7929" max="7929" width="8.7109375" style="214" customWidth="1"/>
    <col min="7930" max="7930" width="7.140625" style="214" customWidth="1"/>
    <col min="7931" max="7931" width="8.42578125" style="214" customWidth="1"/>
    <col min="7932" max="7932" width="6.42578125" style="214" customWidth="1"/>
    <col min="7933" max="7933" width="7" style="214" customWidth="1"/>
    <col min="7934" max="7934" width="8.7109375" style="214" customWidth="1"/>
    <col min="7935" max="8177" width="8.85546875" style="214"/>
    <col min="8178" max="8178" width="3.85546875" style="214" customWidth="1"/>
    <col min="8179" max="8179" width="7.140625" style="214" customWidth="1"/>
    <col min="8180" max="8180" width="42.42578125" style="214" customWidth="1"/>
    <col min="8181" max="8181" width="6.7109375" style="214" customWidth="1"/>
    <col min="8182" max="8182" width="6.42578125" style="214" customWidth="1"/>
    <col min="8183" max="8183" width="6" style="214" customWidth="1"/>
    <col min="8184" max="8184" width="5.42578125" style="214" customWidth="1"/>
    <col min="8185" max="8185" width="8.7109375" style="214" customWidth="1"/>
    <col min="8186" max="8186" width="7.140625" style="214" customWidth="1"/>
    <col min="8187" max="8187" width="8.42578125" style="214" customWidth="1"/>
    <col min="8188" max="8188" width="6.42578125" style="214" customWidth="1"/>
    <col min="8189" max="8189" width="7" style="214" customWidth="1"/>
    <col min="8190" max="8190" width="8.7109375" style="214" customWidth="1"/>
    <col min="8191" max="8433" width="8.85546875" style="214"/>
    <col min="8434" max="8434" width="3.85546875" style="214" customWidth="1"/>
    <col min="8435" max="8435" width="7.140625" style="214" customWidth="1"/>
    <col min="8436" max="8436" width="42.42578125" style="214" customWidth="1"/>
    <col min="8437" max="8437" width="6.7109375" style="214" customWidth="1"/>
    <col min="8438" max="8438" width="6.42578125" style="214" customWidth="1"/>
    <col min="8439" max="8439" width="6" style="214" customWidth="1"/>
    <col min="8440" max="8440" width="5.42578125" style="214" customWidth="1"/>
    <col min="8441" max="8441" width="8.7109375" style="214" customWidth="1"/>
    <col min="8442" max="8442" width="7.140625" style="214" customWidth="1"/>
    <col min="8443" max="8443" width="8.42578125" style="214" customWidth="1"/>
    <col min="8444" max="8444" width="6.42578125" style="214" customWidth="1"/>
    <col min="8445" max="8445" width="7" style="214" customWidth="1"/>
    <col min="8446" max="8446" width="8.7109375" style="214" customWidth="1"/>
    <col min="8447" max="8689" width="8.85546875" style="214"/>
    <col min="8690" max="8690" width="3.85546875" style="214" customWidth="1"/>
    <col min="8691" max="8691" width="7.140625" style="214" customWidth="1"/>
    <col min="8692" max="8692" width="42.42578125" style="214" customWidth="1"/>
    <col min="8693" max="8693" width="6.7109375" style="214" customWidth="1"/>
    <col min="8694" max="8694" width="6.42578125" style="214" customWidth="1"/>
    <col min="8695" max="8695" width="6" style="214" customWidth="1"/>
    <col min="8696" max="8696" width="5.42578125" style="214" customWidth="1"/>
    <col min="8697" max="8697" width="8.7109375" style="214" customWidth="1"/>
    <col min="8698" max="8698" width="7.140625" style="214" customWidth="1"/>
    <col min="8699" max="8699" width="8.42578125" style="214" customWidth="1"/>
    <col min="8700" max="8700" width="6.42578125" style="214" customWidth="1"/>
    <col min="8701" max="8701" width="7" style="214" customWidth="1"/>
    <col min="8702" max="8702" width="8.7109375" style="214" customWidth="1"/>
    <col min="8703" max="8945" width="8.85546875" style="214"/>
    <col min="8946" max="8946" width="3.85546875" style="214" customWidth="1"/>
    <col min="8947" max="8947" width="7.140625" style="214" customWidth="1"/>
    <col min="8948" max="8948" width="42.42578125" style="214" customWidth="1"/>
    <col min="8949" max="8949" width="6.7109375" style="214" customWidth="1"/>
    <col min="8950" max="8950" width="6.42578125" style="214" customWidth="1"/>
    <col min="8951" max="8951" width="6" style="214" customWidth="1"/>
    <col min="8952" max="8952" width="5.42578125" style="214" customWidth="1"/>
    <col min="8953" max="8953" width="8.7109375" style="214" customWidth="1"/>
    <col min="8954" max="8954" width="7.140625" style="214" customWidth="1"/>
    <col min="8955" max="8955" width="8.42578125" style="214" customWidth="1"/>
    <col min="8956" max="8956" width="6.42578125" style="214" customWidth="1"/>
    <col min="8957" max="8957" width="7" style="214" customWidth="1"/>
    <col min="8958" max="8958" width="8.7109375" style="214" customWidth="1"/>
    <col min="8959" max="9201" width="8.85546875" style="214"/>
    <col min="9202" max="9202" width="3.85546875" style="214" customWidth="1"/>
    <col min="9203" max="9203" width="7.140625" style="214" customWidth="1"/>
    <col min="9204" max="9204" width="42.42578125" style="214" customWidth="1"/>
    <col min="9205" max="9205" width="6.7109375" style="214" customWidth="1"/>
    <col min="9206" max="9206" width="6.42578125" style="214" customWidth="1"/>
    <col min="9207" max="9207" width="6" style="214" customWidth="1"/>
    <col min="9208" max="9208" width="5.42578125" style="214" customWidth="1"/>
    <col min="9209" max="9209" width="8.7109375" style="214" customWidth="1"/>
    <col min="9210" max="9210" width="7.140625" style="214" customWidth="1"/>
    <col min="9211" max="9211" width="8.42578125" style="214" customWidth="1"/>
    <col min="9212" max="9212" width="6.42578125" style="214" customWidth="1"/>
    <col min="9213" max="9213" width="7" style="214" customWidth="1"/>
    <col min="9214" max="9214" width="8.7109375" style="214" customWidth="1"/>
    <col min="9215" max="9457" width="8.85546875" style="214"/>
    <col min="9458" max="9458" width="3.85546875" style="214" customWidth="1"/>
    <col min="9459" max="9459" width="7.140625" style="214" customWidth="1"/>
    <col min="9460" max="9460" width="42.42578125" style="214" customWidth="1"/>
    <col min="9461" max="9461" width="6.7109375" style="214" customWidth="1"/>
    <col min="9462" max="9462" width="6.42578125" style="214" customWidth="1"/>
    <col min="9463" max="9463" width="6" style="214" customWidth="1"/>
    <col min="9464" max="9464" width="5.42578125" style="214" customWidth="1"/>
    <col min="9465" max="9465" width="8.7109375" style="214" customWidth="1"/>
    <col min="9466" max="9466" width="7.140625" style="214" customWidth="1"/>
    <col min="9467" max="9467" width="8.42578125" style="214" customWidth="1"/>
    <col min="9468" max="9468" width="6.42578125" style="214" customWidth="1"/>
    <col min="9469" max="9469" width="7" style="214" customWidth="1"/>
    <col min="9470" max="9470" width="8.7109375" style="214" customWidth="1"/>
    <col min="9471" max="9713" width="8.85546875" style="214"/>
    <col min="9714" max="9714" width="3.85546875" style="214" customWidth="1"/>
    <col min="9715" max="9715" width="7.140625" style="214" customWidth="1"/>
    <col min="9716" max="9716" width="42.42578125" style="214" customWidth="1"/>
    <col min="9717" max="9717" width="6.7109375" style="214" customWidth="1"/>
    <col min="9718" max="9718" width="6.42578125" style="214" customWidth="1"/>
    <col min="9719" max="9719" width="6" style="214" customWidth="1"/>
    <col min="9720" max="9720" width="5.42578125" style="214" customWidth="1"/>
    <col min="9721" max="9721" width="8.7109375" style="214" customWidth="1"/>
    <col min="9722" max="9722" width="7.140625" style="214" customWidth="1"/>
    <col min="9723" max="9723" width="8.42578125" style="214" customWidth="1"/>
    <col min="9724" max="9724" width="6.42578125" style="214" customWidth="1"/>
    <col min="9725" max="9725" width="7" style="214" customWidth="1"/>
    <col min="9726" max="9726" width="8.7109375" style="214" customWidth="1"/>
    <col min="9727" max="9969" width="8.85546875" style="214"/>
    <col min="9970" max="9970" width="3.85546875" style="214" customWidth="1"/>
    <col min="9971" max="9971" width="7.140625" style="214" customWidth="1"/>
    <col min="9972" max="9972" width="42.42578125" style="214" customWidth="1"/>
    <col min="9973" max="9973" width="6.7109375" style="214" customWidth="1"/>
    <col min="9974" max="9974" width="6.42578125" style="214" customWidth="1"/>
    <col min="9975" max="9975" width="6" style="214" customWidth="1"/>
    <col min="9976" max="9976" width="5.42578125" style="214" customWidth="1"/>
    <col min="9977" max="9977" width="8.7109375" style="214" customWidth="1"/>
    <col min="9978" max="9978" width="7.140625" style="214" customWidth="1"/>
    <col min="9979" max="9979" width="8.42578125" style="214" customWidth="1"/>
    <col min="9980" max="9980" width="6.42578125" style="214" customWidth="1"/>
    <col min="9981" max="9981" width="7" style="214" customWidth="1"/>
    <col min="9982" max="9982" width="8.7109375" style="214" customWidth="1"/>
    <col min="9983" max="10225" width="8.85546875" style="214"/>
    <col min="10226" max="10226" width="3.85546875" style="214" customWidth="1"/>
    <col min="10227" max="10227" width="7.140625" style="214" customWidth="1"/>
    <col min="10228" max="10228" width="42.42578125" style="214" customWidth="1"/>
    <col min="10229" max="10229" width="6.7109375" style="214" customWidth="1"/>
    <col min="10230" max="10230" width="6.42578125" style="214" customWidth="1"/>
    <col min="10231" max="10231" width="6" style="214" customWidth="1"/>
    <col min="10232" max="10232" width="5.42578125" style="214" customWidth="1"/>
    <col min="10233" max="10233" width="8.7109375" style="214" customWidth="1"/>
    <col min="10234" max="10234" width="7.140625" style="214" customWidth="1"/>
    <col min="10235" max="10235" width="8.42578125" style="214" customWidth="1"/>
    <col min="10236" max="10236" width="6.42578125" style="214" customWidth="1"/>
    <col min="10237" max="10237" width="7" style="214" customWidth="1"/>
    <col min="10238" max="10238" width="8.7109375" style="214" customWidth="1"/>
    <col min="10239" max="10481" width="8.85546875" style="214"/>
    <col min="10482" max="10482" width="3.85546875" style="214" customWidth="1"/>
    <col min="10483" max="10483" width="7.140625" style="214" customWidth="1"/>
    <col min="10484" max="10484" width="42.42578125" style="214" customWidth="1"/>
    <col min="10485" max="10485" width="6.7109375" style="214" customWidth="1"/>
    <col min="10486" max="10486" width="6.42578125" style="214" customWidth="1"/>
    <col min="10487" max="10487" width="6" style="214" customWidth="1"/>
    <col min="10488" max="10488" width="5.42578125" style="214" customWidth="1"/>
    <col min="10489" max="10489" width="8.7109375" style="214" customWidth="1"/>
    <col min="10490" max="10490" width="7.140625" style="214" customWidth="1"/>
    <col min="10491" max="10491" width="8.42578125" style="214" customWidth="1"/>
    <col min="10492" max="10492" width="6.42578125" style="214" customWidth="1"/>
    <col min="10493" max="10493" width="7" style="214" customWidth="1"/>
    <col min="10494" max="10494" width="8.7109375" style="214" customWidth="1"/>
    <col min="10495" max="10737" width="8.85546875" style="214"/>
    <col min="10738" max="10738" width="3.85546875" style="214" customWidth="1"/>
    <col min="10739" max="10739" width="7.140625" style="214" customWidth="1"/>
    <col min="10740" max="10740" width="42.42578125" style="214" customWidth="1"/>
    <col min="10741" max="10741" width="6.7109375" style="214" customWidth="1"/>
    <col min="10742" max="10742" width="6.42578125" style="214" customWidth="1"/>
    <col min="10743" max="10743" width="6" style="214" customWidth="1"/>
    <col min="10744" max="10744" width="5.42578125" style="214" customWidth="1"/>
    <col min="10745" max="10745" width="8.7109375" style="214" customWidth="1"/>
    <col min="10746" max="10746" width="7.140625" style="214" customWidth="1"/>
    <col min="10747" max="10747" width="8.42578125" style="214" customWidth="1"/>
    <col min="10748" max="10748" width="6.42578125" style="214" customWidth="1"/>
    <col min="10749" max="10749" width="7" style="214" customWidth="1"/>
    <col min="10750" max="10750" width="8.7109375" style="214" customWidth="1"/>
    <col min="10751" max="10993" width="8.85546875" style="214"/>
    <col min="10994" max="10994" width="3.85546875" style="214" customWidth="1"/>
    <col min="10995" max="10995" width="7.140625" style="214" customWidth="1"/>
    <col min="10996" max="10996" width="42.42578125" style="214" customWidth="1"/>
    <col min="10997" max="10997" width="6.7109375" style="214" customWidth="1"/>
    <col min="10998" max="10998" width="6.42578125" style="214" customWidth="1"/>
    <col min="10999" max="10999" width="6" style="214" customWidth="1"/>
    <col min="11000" max="11000" width="5.42578125" style="214" customWidth="1"/>
    <col min="11001" max="11001" width="8.7109375" style="214" customWidth="1"/>
    <col min="11002" max="11002" width="7.140625" style="214" customWidth="1"/>
    <col min="11003" max="11003" width="8.42578125" style="214" customWidth="1"/>
    <col min="11004" max="11004" width="6.42578125" style="214" customWidth="1"/>
    <col min="11005" max="11005" width="7" style="214" customWidth="1"/>
    <col min="11006" max="11006" width="8.7109375" style="214" customWidth="1"/>
    <col min="11007" max="11249" width="8.85546875" style="214"/>
    <col min="11250" max="11250" width="3.85546875" style="214" customWidth="1"/>
    <col min="11251" max="11251" width="7.140625" style="214" customWidth="1"/>
    <col min="11252" max="11252" width="42.42578125" style="214" customWidth="1"/>
    <col min="11253" max="11253" width="6.7109375" style="214" customWidth="1"/>
    <col min="11254" max="11254" width="6.42578125" style="214" customWidth="1"/>
    <col min="11255" max="11255" width="6" style="214" customWidth="1"/>
    <col min="11256" max="11256" width="5.42578125" style="214" customWidth="1"/>
    <col min="11257" max="11257" width="8.7109375" style="214" customWidth="1"/>
    <col min="11258" max="11258" width="7.140625" style="214" customWidth="1"/>
    <col min="11259" max="11259" width="8.42578125" style="214" customWidth="1"/>
    <col min="11260" max="11260" width="6.42578125" style="214" customWidth="1"/>
    <col min="11261" max="11261" width="7" style="214" customWidth="1"/>
    <col min="11262" max="11262" width="8.7109375" style="214" customWidth="1"/>
    <col min="11263" max="11505" width="8.85546875" style="214"/>
    <col min="11506" max="11506" width="3.85546875" style="214" customWidth="1"/>
    <col min="11507" max="11507" width="7.140625" style="214" customWidth="1"/>
    <col min="11508" max="11508" width="42.42578125" style="214" customWidth="1"/>
    <col min="11509" max="11509" width="6.7109375" style="214" customWidth="1"/>
    <col min="11510" max="11510" width="6.42578125" style="214" customWidth="1"/>
    <col min="11511" max="11511" width="6" style="214" customWidth="1"/>
    <col min="11512" max="11512" width="5.42578125" style="214" customWidth="1"/>
    <col min="11513" max="11513" width="8.7109375" style="214" customWidth="1"/>
    <col min="11514" max="11514" width="7.140625" style="214" customWidth="1"/>
    <col min="11515" max="11515" width="8.42578125" style="214" customWidth="1"/>
    <col min="11516" max="11516" width="6.42578125" style="214" customWidth="1"/>
    <col min="11517" max="11517" width="7" style="214" customWidth="1"/>
    <col min="11518" max="11518" width="8.7109375" style="214" customWidth="1"/>
    <col min="11519" max="11761" width="8.85546875" style="214"/>
    <col min="11762" max="11762" width="3.85546875" style="214" customWidth="1"/>
    <col min="11763" max="11763" width="7.140625" style="214" customWidth="1"/>
    <col min="11764" max="11764" width="42.42578125" style="214" customWidth="1"/>
    <col min="11765" max="11765" width="6.7109375" style="214" customWidth="1"/>
    <col min="11766" max="11766" width="6.42578125" style="214" customWidth="1"/>
    <col min="11767" max="11767" width="6" style="214" customWidth="1"/>
    <col min="11768" max="11768" width="5.42578125" style="214" customWidth="1"/>
    <col min="11769" max="11769" width="8.7109375" style="214" customWidth="1"/>
    <col min="11770" max="11770" width="7.140625" style="214" customWidth="1"/>
    <col min="11771" max="11771" width="8.42578125" style="214" customWidth="1"/>
    <col min="11772" max="11772" width="6.42578125" style="214" customWidth="1"/>
    <col min="11773" max="11773" width="7" style="214" customWidth="1"/>
    <col min="11774" max="11774" width="8.7109375" style="214" customWidth="1"/>
    <col min="11775" max="12017" width="8.85546875" style="214"/>
    <col min="12018" max="12018" width="3.85546875" style="214" customWidth="1"/>
    <col min="12019" max="12019" width="7.140625" style="214" customWidth="1"/>
    <col min="12020" max="12020" width="42.42578125" style="214" customWidth="1"/>
    <col min="12021" max="12021" width="6.7109375" style="214" customWidth="1"/>
    <col min="12022" max="12022" width="6.42578125" style="214" customWidth="1"/>
    <col min="12023" max="12023" width="6" style="214" customWidth="1"/>
    <col min="12024" max="12024" width="5.42578125" style="214" customWidth="1"/>
    <col min="12025" max="12025" width="8.7109375" style="214" customWidth="1"/>
    <col min="12026" max="12026" width="7.140625" style="214" customWidth="1"/>
    <col min="12027" max="12027" width="8.42578125" style="214" customWidth="1"/>
    <col min="12028" max="12028" width="6.42578125" style="214" customWidth="1"/>
    <col min="12029" max="12029" width="7" style="214" customWidth="1"/>
    <col min="12030" max="12030" width="8.7109375" style="214" customWidth="1"/>
    <col min="12031" max="12273" width="8.85546875" style="214"/>
    <col min="12274" max="12274" width="3.85546875" style="214" customWidth="1"/>
    <col min="12275" max="12275" width="7.140625" style="214" customWidth="1"/>
    <col min="12276" max="12276" width="42.42578125" style="214" customWidth="1"/>
    <col min="12277" max="12277" width="6.7109375" style="214" customWidth="1"/>
    <col min="12278" max="12278" width="6.42578125" style="214" customWidth="1"/>
    <col min="12279" max="12279" width="6" style="214" customWidth="1"/>
    <col min="12280" max="12280" width="5.42578125" style="214" customWidth="1"/>
    <col min="12281" max="12281" width="8.7109375" style="214" customWidth="1"/>
    <col min="12282" max="12282" width="7.140625" style="214" customWidth="1"/>
    <col min="12283" max="12283" width="8.42578125" style="214" customWidth="1"/>
    <col min="12284" max="12284" width="6.42578125" style="214" customWidth="1"/>
    <col min="12285" max="12285" width="7" style="214" customWidth="1"/>
    <col min="12286" max="12286" width="8.7109375" style="214" customWidth="1"/>
    <col min="12287" max="12529" width="8.85546875" style="214"/>
    <col min="12530" max="12530" width="3.85546875" style="214" customWidth="1"/>
    <col min="12531" max="12531" width="7.140625" style="214" customWidth="1"/>
    <col min="12532" max="12532" width="42.42578125" style="214" customWidth="1"/>
    <col min="12533" max="12533" width="6.7109375" style="214" customWidth="1"/>
    <col min="12534" max="12534" width="6.42578125" style="214" customWidth="1"/>
    <col min="12535" max="12535" width="6" style="214" customWidth="1"/>
    <col min="12536" max="12536" width="5.42578125" style="214" customWidth="1"/>
    <col min="12537" max="12537" width="8.7109375" style="214" customWidth="1"/>
    <col min="12538" max="12538" width="7.140625" style="214" customWidth="1"/>
    <col min="12539" max="12539" width="8.42578125" style="214" customWidth="1"/>
    <col min="12540" max="12540" width="6.42578125" style="214" customWidth="1"/>
    <col min="12541" max="12541" width="7" style="214" customWidth="1"/>
    <col min="12542" max="12542" width="8.7109375" style="214" customWidth="1"/>
    <col min="12543" max="12785" width="8.85546875" style="214"/>
    <col min="12786" max="12786" width="3.85546875" style="214" customWidth="1"/>
    <col min="12787" max="12787" width="7.140625" style="214" customWidth="1"/>
    <col min="12788" max="12788" width="42.42578125" style="214" customWidth="1"/>
    <col min="12789" max="12789" width="6.7109375" style="214" customWidth="1"/>
    <col min="12790" max="12790" width="6.42578125" style="214" customWidth="1"/>
    <col min="12791" max="12791" width="6" style="214" customWidth="1"/>
    <col min="12792" max="12792" width="5.42578125" style="214" customWidth="1"/>
    <col min="12793" max="12793" width="8.7109375" style="214" customWidth="1"/>
    <col min="12794" max="12794" width="7.140625" style="214" customWidth="1"/>
    <col min="12795" max="12795" width="8.42578125" style="214" customWidth="1"/>
    <col min="12796" max="12796" width="6.42578125" style="214" customWidth="1"/>
    <col min="12797" max="12797" width="7" style="214" customWidth="1"/>
    <col min="12798" max="12798" width="8.7109375" style="214" customWidth="1"/>
    <col min="12799" max="13041" width="8.85546875" style="214"/>
    <col min="13042" max="13042" width="3.85546875" style="214" customWidth="1"/>
    <col min="13043" max="13043" width="7.140625" style="214" customWidth="1"/>
    <col min="13044" max="13044" width="42.42578125" style="214" customWidth="1"/>
    <col min="13045" max="13045" width="6.7109375" style="214" customWidth="1"/>
    <col min="13046" max="13046" width="6.42578125" style="214" customWidth="1"/>
    <col min="13047" max="13047" width="6" style="214" customWidth="1"/>
    <col min="13048" max="13048" width="5.42578125" style="214" customWidth="1"/>
    <col min="13049" max="13049" width="8.7109375" style="214" customWidth="1"/>
    <col min="13050" max="13050" width="7.140625" style="214" customWidth="1"/>
    <col min="13051" max="13051" width="8.42578125" style="214" customWidth="1"/>
    <col min="13052" max="13052" width="6.42578125" style="214" customWidth="1"/>
    <col min="13053" max="13053" width="7" style="214" customWidth="1"/>
    <col min="13054" max="13054" width="8.7109375" style="214" customWidth="1"/>
    <col min="13055" max="13297" width="8.85546875" style="214"/>
    <col min="13298" max="13298" width="3.85546875" style="214" customWidth="1"/>
    <col min="13299" max="13299" width="7.140625" style="214" customWidth="1"/>
    <col min="13300" max="13300" width="42.42578125" style="214" customWidth="1"/>
    <col min="13301" max="13301" width="6.7109375" style="214" customWidth="1"/>
    <col min="13302" max="13302" width="6.42578125" style="214" customWidth="1"/>
    <col min="13303" max="13303" width="6" style="214" customWidth="1"/>
    <col min="13304" max="13304" width="5.42578125" style="214" customWidth="1"/>
    <col min="13305" max="13305" width="8.7109375" style="214" customWidth="1"/>
    <col min="13306" max="13306" width="7.140625" style="214" customWidth="1"/>
    <col min="13307" max="13307" width="8.42578125" style="214" customWidth="1"/>
    <col min="13308" max="13308" width="6.42578125" style="214" customWidth="1"/>
    <col min="13309" max="13309" width="7" style="214" customWidth="1"/>
    <col min="13310" max="13310" width="8.7109375" style="214" customWidth="1"/>
    <col min="13311" max="13553" width="8.85546875" style="214"/>
    <col min="13554" max="13554" width="3.85546875" style="214" customWidth="1"/>
    <col min="13555" max="13555" width="7.140625" style="214" customWidth="1"/>
    <col min="13556" max="13556" width="42.42578125" style="214" customWidth="1"/>
    <col min="13557" max="13557" width="6.7109375" style="214" customWidth="1"/>
    <col min="13558" max="13558" width="6.42578125" style="214" customWidth="1"/>
    <col min="13559" max="13559" width="6" style="214" customWidth="1"/>
    <col min="13560" max="13560" width="5.42578125" style="214" customWidth="1"/>
    <col min="13561" max="13561" width="8.7109375" style="214" customWidth="1"/>
    <col min="13562" max="13562" width="7.140625" style="214" customWidth="1"/>
    <col min="13563" max="13563" width="8.42578125" style="214" customWidth="1"/>
    <col min="13564" max="13564" width="6.42578125" style="214" customWidth="1"/>
    <col min="13565" max="13565" width="7" style="214" customWidth="1"/>
    <col min="13566" max="13566" width="8.7109375" style="214" customWidth="1"/>
    <col min="13567" max="13809" width="8.85546875" style="214"/>
    <col min="13810" max="13810" width="3.85546875" style="214" customWidth="1"/>
    <col min="13811" max="13811" width="7.140625" style="214" customWidth="1"/>
    <col min="13812" max="13812" width="42.42578125" style="214" customWidth="1"/>
    <col min="13813" max="13813" width="6.7109375" style="214" customWidth="1"/>
    <col min="13814" max="13814" width="6.42578125" style="214" customWidth="1"/>
    <col min="13815" max="13815" width="6" style="214" customWidth="1"/>
    <col min="13816" max="13816" width="5.42578125" style="214" customWidth="1"/>
    <col min="13817" max="13817" width="8.7109375" style="214" customWidth="1"/>
    <col min="13818" max="13818" width="7.140625" style="214" customWidth="1"/>
    <col min="13819" max="13819" width="8.42578125" style="214" customWidth="1"/>
    <col min="13820" max="13820" width="6.42578125" style="214" customWidth="1"/>
    <col min="13821" max="13821" width="7" style="214" customWidth="1"/>
    <col min="13822" max="13822" width="8.7109375" style="214" customWidth="1"/>
    <col min="13823" max="14065" width="8.85546875" style="214"/>
    <col min="14066" max="14066" width="3.85546875" style="214" customWidth="1"/>
    <col min="14067" max="14067" width="7.140625" style="214" customWidth="1"/>
    <col min="14068" max="14068" width="42.42578125" style="214" customWidth="1"/>
    <col min="14069" max="14069" width="6.7109375" style="214" customWidth="1"/>
    <col min="14070" max="14070" width="6.42578125" style="214" customWidth="1"/>
    <col min="14071" max="14071" width="6" style="214" customWidth="1"/>
    <col min="14072" max="14072" width="5.42578125" style="214" customWidth="1"/>
    <col min="14073" max="14073" width="8.7109375" style="214" customWidth="1"/>
    <col min="14074" max="14074" width="7.140625" style="214" customWidth="1"/>
    <col min="14075" max="14075" width="8.42578125" style="214" customWidth="1"/>
    <col min="14076" max="14076" width="6.42578125" style="214" customWidth="1"/>
    <col min="14077" max="14077" width="7" style="214" customWidth="1"/>
    <col min="14078" max="14078" width="8.7109375" style="214" customWidth="1"/>
    <col min="14079" max="14321" width="8.85546875" style="214"/>
    <col min="14322" max="14322" width="3.85546875" style="214" customWidth="1"/>
    <col min="14323" max="14323" width="7.140625" style="214" customWidth="1"/>
    <col min="14324" max="14324" width="42.42578125" style="214" customWidth="1"/>
    <col min="14325" max="14325" width="6.7109375" style="214" customWidth="1"/>
    <col min="14326" max="14326" width="6.42578125" style="214" customWidth="1"/>
    <col min="14327" max="14327" width="6" style="214" customWidth="1"/>
    <col min="14328" max="14328" width="5.42578125" style="214" customWidth="1"/>
    <col min="14329" max="14329" width="8.7109375" style="214" customWidth="1"/>
    <col min="14330" max="14330" width="7.140625" style="214" customWidth="1"/>
    <col min="14331" max="14331" width="8.42578125" style="214" customWidth="1"/>
    <col min="14332" max="14332" width="6.42578125" style="214" customWidth="1"/>
    <col min="14333" max="14333" width="7" style="214" customWidth="1"/>
    <col min="14334" max="14334" width="8.7109375" style="214" customWidth="1"/>
    <col min="14335" max="14577" width="8.85546875" style="214"/>
    <col min="14578" max="14578" width="3.85546875" style="214" customWidth="1"/>
    <col min="14579" max="14579" width="7.140625" style="214" customWidth="1"/>
    <col min="14580" max="14580" width="42.42578125" style="214" customWidth="1"/>
    <col min="14581" max="14581" width="6.7109375" style="214" customWidth="1"/>
    <col min="14582" max="14582" width="6.42578125" style="214" customWidth="1"/>
    <col min="14583" max="14583" width="6" style="214" customWidth="1"/>
    <col min="14584" max="14584" width="5.42578125" style="214" customWidth="1"/>
    <col min="14585" max="14585" width="8.7109375" style="214" customWidth="1"/>
    <col min="14586" max="14586" width="7.140625" style="214" customWidth="1"/>
    <col min="14587" max="14587" width="8.42578125" style="214" customWidth="1"/>
    <col min="14588" max="14588" width="6.42578125" style="214" customWidth="1"/>
    <col min="14589" max="14589" width="7" style="214" customWidth="1"/>
    <col min="14590" max="14590" width="8.7109375" style="214" customWidth="1"/>
    <col min="14591" max="14833" width="8.85546875" style="214"/>
    <col min="14834" max="14834" width="3.85546875" style="214" customWidth="1"/>
    <col min="14835" max="14835" width="7.140625" style="214" customWidth="1"/>
    <col min="14836" max="14836" width="42.42578125" style="214" customWidth="1"/>
    <col min="14837" max="14837" width="6.7109375" style="214" customWidth="1"/>
    <col min="14838" max="14838" width="6.42578125" style="214" customWidth="1"/>
    <col min="14839" max="14839" width="6" style="214" customWidth="1"/>
    <col min="14840" max="14840" width="5.42578125" style="214" customWidth="1"/>
    <col min="14841" max="14841" width="8.7109375" style="214" customWidth="1"/>
    <col min="14842" max="14842" width="7.140625" style="214" customWidth="1"/>
    <col min="14843" max="14843" width="8.42578125" style="214" customWidth="1"/>
    <col min="14844" max="14844" width="6.42578125" style="214" customWidth="1"/>
    <col min="14845" max="14845" width="7" style="214" customWidth="1"/>
    <col min="14846" max="14846" width="8.7109375" style="214" customWidth="1"/>
    <col min="14847" max="15089" width="8.85546875" style="214"/>
    <col min="15090" max="15090" width="3.85546875" style="214" customWidth="1"/>
    <col min="15091" max="15091" width="7.140625" style="214" customWidth="1"/>
    <col min="15092" max="15092" width="42.42578125" style="214" customWidth="1"/>
    <col min="15093" max="15093" width="6.7109375" style="214" customWidth="1"/>
    <col min="15094" max="15094" width="6.42578125" style="214" customWidth="1"/>
    <col min="15095" max="15095" width="6" style="214" customWidth="1"/>
    <col min="15096" max="15096" width="5.42578125" style="214" customWidth="1"/>
    <col min="15097" max="15097" width="8.7109375" style="214" customWidth="1"/>
    <col min="15098" max="15098" width="7.140625" style="214" customWidth="1"/>
    <col min="15099" max="15099" width="8.42578125" style="214" customWidth="1"/>
    <col min="15100" max="15100" width="6.42578125" style="214" customWidth="1"/>
    <col min="15101" max="15101" width="7" style="214" customWidth="1"/>
    <col min="15102" max="15102" width="8.7109375" style="214" customWidth="1"/>
    <col min="15103" max="15345" width="8.85546875" style="214"/>
    <col min="15346" max="15346" width="3.85546875" style="214" customWidth="1"/>
    <col min="15347" max="15347" width="7.140625" style="214" customWidth="1"/>
    <col min="15348" max="15348" width="42.42578125" style="214" customWidth="1"/>
    <col min="15349" max="15349" width="6.7109375" style="214" customWidth="1"/>
    <col min="15350" max="15350" width="6.42578125" style="214" customWidth="1"/>
    <col min="15351" max="15351" width="6" style="214" customWidth="1"/>
    <col min="15352" max="15352" width="5.42578125" style="214" customWidth="1"/>
    <col min="15353" max="15353" width="8.7109375" style="214" customWidth="1"/>
    <col min="15354" max="15354" width="7.140625" style="214" customWidth="1"/>
    <col min="15355" max="15355" width="8.42578125" style="214" customWidth="1"/>
    <col min="15356" max="15356" width="6.42578125" style="214" customWidth="1"/>
    <col min="15357" max="15357" width="7" style="214" customWidth="1"/>
    <col min="15358" max="15358" width="8.7109375" style="214" customWidth="1"/>
    <col min="15359" max="15601" width="8.85546875" style="214"/>
    <col min="15602" max="15602" width="3.85546875" style="214" customWidth="1"/>
    <col min="15603" max="15603" width="7.140625" style="214" customWidth="1"/>
    <col min="15604" max="15604" width="42.42578125" style="214" customWidth="1"/>
    <col min="15605" max="15605" width="6.7109375" style="214" customWidth="1"/>
    <col min="15606" max="15606" width="6.42578125" style="214" customWidth="1"/>
    <col min="15607" max="15607" width="6" style="214" customWidth="1"/>
    <col min="15608" max="15608" width="5.42578125" style="214" customWidth="1"/>
    <col min="15609" max="15609" width="8.7109375" style="214" customWidth="1"/>
    <col min="15610" max="15610" width="7.140625" style="214" customWidth="1"/>
    <col min="15611" max="15611" width="8.42578125" style="214" customWidth="1"/>
    <col min="15612" max="15612" width="6.42578125" style="214" customWidth="1"/>
    <col min="15613" max="15613" width="7" style="214" customWidth="1"/>
    <col min="15614" max="15614" width="8.7109375" style="214" customWidth="1"/>
    <col min="15615" max="15857" width="8.85546875" style="214"/>
    <col min="15858" max="15858" width="3.85546875" style="214" customWidth="1"/>
    <col min="15859" max="15859" width="7.140625" style="214" customWidth="1"/>
    <col min="15860" max="15860" width="42.42578125" style="214" customWidth="1"/>
    <col min="15861" max="15861" width="6.7109375" style="214" customWidth="1"/>
    <col min="15862" max="15862" width="6.42578125" style="214" customWidth="1"/>
    <col min="15863" max="15863" width="6" style="214" customWidth="1"/>
    <col min="15864" max="15864" width="5.42578125" style="214" customWidth="1"/>
    <col min="15865" max="15865" width="8.7109375" style="214" customWidth="1"/>
    <col min="15866" max="15866" width="7.140625" style="214" customWidth="1"/>
    <col min="15867" max="15867" width="8.42578125" style="214" customWidth="1"/>
    <col min="15868" max="15868" width="6.42578125" style="214" customWidth="1"/>
    <col min="15869" max="15869" width="7" style="214" customWidth="1"/>
    <col min="15870" max="15870" width="8.7109375" style="214" customWidth="1"/>
    <col min="15871" max="16113" width="8.85546875" style="214"/>
    <col min="16114" max="16114" width="3.85546875" style="214" customWidth="1"/>
    <col min="16115" max="16115" width="7.140625" style="214" customWidth="1"/>
    <col min="16116" max="16116" width="42.42578125" style="214" customWidth="1"/>
    <col min="16117" max="16117" width="6.7109375" style="214" customWidth="1"/>
    <col min="16118" max="16118" width="6.42578125" style="214" customWidth="1"/>
    <col min="16119" max="16119" width="6" style="214" customWidth="1"/>
    <col min="16120" max="16120" width="5.42578125" style="214" customWidth="1"/>
    <col min="16121" max="16121" width="8.7109375" style="214" customWidth="1"/>
    <col min="16122" max="16122" width="7.140625" style="214" customWidth="1"/>
    <col min="16123" max="16123" width="8.42578125" style="214" customWidth="1"/>
    <col min="16124" max="16124" width="6.42578125" style="214" customWidth="1"/>
    <col min="16125" max="16125" width="7" style="214" customWidth="1"/>
    <col min="16126" max="16126" width="8.7109375" style="214" customWidth="1"/>
    <col min="16127" max="16384" width="8.85546875" style="214"/>
  </cols>
  <sheetData>
    <row r="3" spans="1:6" s="197" customFormat="1" ht="31.5" customHeight="1">
      <c r="A3" s="742" t="s">
        <v>0</v>
      </c>
      <c r="B3" s="742"/>
      <c r="C3" s="742"/>
      <c r="D3" s="742"/>
      <c r="E3" s="742"/>
      <c r="F3" s="742"/>
    </row>
    <row r="4" spans="1:6" s="197" customFormat="1" ht="16.5" customHeight="1">
      <c r="A4" s="742"/>
      <c r="B4" s="742"/>
      <c r="C4" s="742"/>
      <c r="D4" s="742"/>
      <c r="E4" s="742"/>
      <c r="F4" s="742"/>
    </row>
    <row r="5" spans="1:6" s="133" customFormat="1" ht="22.5" customHeight="1">
      <c r="A5" s="140"/>
      <c r="B5" s="258"/>
    </row>
    <row r="6" spans="1:6" s="197" customFormat="1">
      <c r="A6" s="328"/>
      <c r="B6" s="743" t="s">
        <v>563</v>
      </c>
      <c r="C6" s="744"/>
      <c r="D6" s="744"/>
      <c r="E6" s="744"/>
      <c r="F6" s="744"/>
    </row>
    <row r="7" spans="1:6" s="135" customFormat="1">
      <c r="A7" s="329"/>
      <c r="B7" s="259"/>
      <c r="C7" s="200"/>
      <c r="D7" s="200"/>
      <c r="E7" s="200"/>
      <c r="F7" s="200"/>
    </row>
    <row r="8" spans="1:6" s="135" customFormat="1" ht="13.5">
      <c r="A8" s="330"/>
      <c r="B8" s="260"/>
      <c r="C8" s="202"/>
      <c r="D8" s="202"/>
      <c r="E8" s="201"/>
      <c r="F8" s="201"/>
    </row>
    <row r="9" spans="1:6" s="203" customFormat="1" ht="30.75" customHeight="1">
      <c r="A9" s="703"/>
      <c r="B9" s="704" t="s">
        <v>709</v>
      </c>
      <c r="C9" s="763" t="s">
        <v>130</v>
      </c>
      <c r="D9" s="613" t="s">
        <v>836</v>
      </c>
      <c r="E9" s="364" t="s">
        <v>5</v>
      </c>
      <c r="F9" s="364" t="s">
        <v>4</v>
      </c>
    </row>
    <row r="10" spans="1:6" s="144" customFormat="1" ht="13.5">
      <c r="A10" s="300">
        <v>1</v>
      </c>
      <c r="B10" s="300">
        <v>2</v>
      </c>
      <c r="C10" s="300">
        <v>3</v>
      </c>
      <c r="D10" s="300">
        <v>4</v>
      </c>
      <c r="E10" s="300">
        <v>5</v>
      </c>
      <c r="F10" s="300">
        <v>6</v>
      </c>
    </row>
    <row r="11" spans="1:6" s="231" customFormat="1">
      <c r="A11" s="331">
        <v>1</v>
      </c>
      <c r="B11" s="75" t="s">
        <v>533</v>
      </c>
      <c r="C11" s="70" t="s">
        <v>12</v>
      </c>
      <c r="D11" s="252">
        <v>350</v>
      </c>
      <c r="E11" s="252"/>
      <c r="F11" s="252"/>
    </row>
    <row r="12" spans="1:6" s="231" customFormat="1" ht="27">
      <c r="A12" s="96">
        <v>2</v>
      </c>
      <c r="B12" s="180" t="s">
        <v>196</v>
      </c>
      <c r="C12" s="89" t="s">
        <v>125</v>
      </c>
      <c r="D12" s="90">
        <f>D11*0.07*2.2</f>
        <v>53.900000000000013</v>
      </c>
      <c r="E12" s="90"/>
      <c r="F12" s="90"/>
    </row>
    <row r="13" spans="1:6" s="231" customFormat="1" ht="27">
      <c r="A13" s="96">
        <v>3</v>
      </c>
      <c r="B13" s="180" t="s">
        <v>197</v>
      </c>
      <c r="C13" s="89" t="s">
        <v>125</v>
      </c>
      <c r="D13" s="92">
        <f>D12</f>
        <v>53.900000000000013</v>
      </c>
      <c r="E13" s="92"/>
      <c r="F13" s="92"/>
    </row>
    <row r="14" spans="1:6" s="231" customFormat="1" ht="31.5">
      <c r="A14" s="332">
        <v>4</v>
      </c>
      <c r="B14" s="261" t="s">
        <v>535</v>
      </c>
      <c r="C14" s="255" t="s">
        <v>29</v>
      </c>
      <c r="D14" s="256">
        <v>80</v>
      </c>
      <c r="E14" s="256"/>
      <c r="F14" s="256"/>
    </row>
    <row r="15" spans="1:6" s="228" customFormat="1" ht="51.75" customHeight="1">
      <c r="A15" s="253">
        <v>5</v>
      </c>
      <c r="B15" s="262" t="s">
        <v>565</v>
      </c>
      <c r="C15" s="268" t="s">
        <v>193</v>
      </c>
      <c r="D15" s="430">
        <v>350</v>
      </c>
      <c r="E15" s="430"/>
      <c r="F15" s="430"/>
    </row>
    <row r="16" spans="1:6" s="228" customFormat="1" ht="40.5">
      <c r="A16" s="253">
        <v>6</v>
      </c>
      <c r="B16" s="262" t="s">
        <v>564</v>
      </c>
      <c r="C16" s="268" t="s">
        <v>193</v>
      </c>
      <c r="D16" s="430">
        <v>350</v>
      </c>
      <c r="E16" s="430"/>
      <c r="F16" s="430"/>
    </row>
    <row r="17" spans="1:6" s="215" customFormat="1" ht="16.5">
      <c r="A17" s="128">
        <v>7</v>
      </c>
      <c r="B17" s="327" t="s">
        <v>430</v>
      </c>
      <c r="C17" s="269" t="s">
        <v>331</v>
      </c>
      <c r="D17" s="431">
        <f>350*3*1.35</f>
        <v>1417.5</v>
      </c>
      <c r="E17" s="431"/>
      <c r="F17" s="431"/>
    </row>
    <row r="18" spans="1:6" s="215" customFormat="1">
      <c r="A18" s="138">
        <v>8</v>
      </c>
      <c r="B18" s="278" t="s">
        <v>330</v>
      </c>
      <c r="C18" s="139" t="s">
        <v>331</v>
      </c>
      <c r="D18" s="337">
        <v>100</v>
      </c>
      <c r="E18" s="337"/>
      <c r="F18" s="337"/>
    </row>
    <row r="19" spans="1:6" s="215" customFormat="1" ht="18">
      <c r="A19" s="138">
        <v>9</v>
      </c>
      <c r="B19" s="263" t="s">
        <v>429</v>
      </c>
      <c r="C19" s="267" t="s">
        <v>424</v>
      </c>
      <c r="D19" s="432">
        <v>137</v>
      </c>
      <c r="E19" s="432"/>
      <c r="F19" s="432"/>
    </row>
    <row r="20" spans="1:6" ht="27">
      <c r="A20" s="96">
        <v>11</v>
      </c>
      <c r="B20" s="180" t="s">
        <v>536</v>
      </c>
      <c r="C20" s="89" t="s">
        <v>125</v>
      </c>
      <c r="D20" s="92">
        <f>D17*1.85</f>
        <v>2622.375</v>
      </c>
      <c r="E20" s="92"/>
      <c r="F20" s="92"/>
    </row>
    <row r="21" spans="1:6" ht="31.5">
      <c r="A21" s="138">
        <v>12</v>
      </c>
      <c r="B21" s="263" t="s">
        <v>425</v>
      </c>
      <c r="C21" s="221" t="s">
        <v>424</v>
      </c>
      <c r="D21" s="432">
        <f>D17-D19</f>
        <v>1280.5</v>
      </c>
      <c r="E21" s="432"/>
      <c r="F21" s="432"/>
    </row>
    <row r="22" spans="1:6" ht="16.5">
      <c r="A22" s="128">
        <v>13</v>
      </c>
      <c r="B22" s="272" t="s">
        <v>566</v>
      </c>
      <c r="C22" s="269" t="s">
        <v>331</v>
      </c>
      <c r="D22" s="433">
        <v>100</v>
      </c>
      <c r="E22" s="433"/>
      <c r="F22" s="433"/>
    </row>
    <row r="23" spans="1:6" s="215" customFormat="1" ht="47.25" customHeight="1">
      <c r="A23" s="333">
        <v>14</v>
      </c>
      <c r="B23" s="325" t="s">
        <v>567</v>
      </c>
      <c r="C23" s="326" t="s">
        <v>148</v>
      </c>
      <c r="D23" s="434">
        <v>44</v>
      </c>
      <c r="E23" s="434"/>
      <c r="F23" s="434"/>
    </row>
    <row r="24" spans="1:6" s="215" customFormat="1" ht="50.25" customHeight="1">
      <c r="A24" s="229">
        <v>15</v>
      </c>
      <c r="B24" s="273" t="s">
        <v>568</v>
      </c>
      <c r="C24" s="227" t="s">
        <v>148</v>
      </c>
      <c r="D24" s="435">
        <v>350</v>
      </c>
      <c r="E24" s="435"/>
      <c r="F24" s="435"/>
    </row>
    <row r="25" spans="1:6" s="215" customFormat="1" ht="48.75" customHeight="1">
      <c r="A25" s="229">
        <v>16</v>
      </c>
      <c r="B25" s="273" t="s">
        <v>569</v>
      </c>
      <c r="C25" s="227" t="s">
        <v>148</v>
      </c>
      <c r="D25" s="435">
        <v>63</v>
      </c>
      <c r="E25" s="435"/>
      <c r="F25" s="435"/>
    </row>
    <row r="26" spans="1:6" s="215" customFormat="1" ht="52.5" customHeight="1">
      <c r="A26" s="229">
        <v>17</v>
      </c>
      <c r="B26" s="273" t="s">
        <v>570</v>
      </c>
      <c r="C26" s="227" t="s">
        <v>148</v>
      </c>
      <c r="D26" s="435">
        <v>75</v>
      </c>
      <c r="E26" s="435"/>
      <c r="F26" s="435"/>
    </row>
    <row r="27" spans="1:6" s="215" customFormat="1" ht="47.25">
      <c r="A27" s="334">
        <v>18</v>
      </c>
      <c r="B27" s="274" t="s">
        <v>826</v>
      </c>
      <c r="C27" s="226" t="s">
        <v>331</v>
      </c>
      <c r="D27" s="436">
        <v>8.9</v>
      </c>
      <c r="E27" s="436"/>
      <c r="F27" s="436"/>
    </row>
    <row r="28" spans="1:6" s="215" customFormat="1" ht="31.5">
      <c r="A28" s="224"/>
      <c r="B28" s="275" t="s">
        <v>822</v>
      </c>
      <c r="C28" s="225" t="s">
        <v>312</v>
      </c>
      <c r="D28" s="437">
        <v>18</v>
      </c>
      <c r="E28" s="437"/>
      <c r="F28" s="437"/>
    </row>
    <row r="29" spans="1:6" s="215" customFormat="1" ht="31.5">
      <c r="A29" s="224"/>
      <c r="B29" s="275" t="s">
        <v>823</v>
      </c>
      <c r="C29" s="225" t="s">
        <v>312</v>
      </c>
      <c r="D29" s="437">
        <v>7</v>
      </c>
      <c r="E29" s="437"/>
      <c r="F29" s="437"/>
    </row>
    <row r="30" spans="1:6" s="215" customFormat="1" ht="31.5">
      <c r="A30" s="222"/>
      <c r="B30" s="276" t="s">
        <v>427</v>
      </c>
      <c r="C30" s="223" t="s">
        <v>160</v>
      </c>
      <c r="D30" s="438">
        <v>14</v>
      </c>
      <c r="E30" s="438"/>
      <c r="F30" s="438"/>
    </row>
    <row r="31" spans="1:6">
      <c r="A31" s="222"/>
      <c r="B31" s="276" t="s">
        <v>426</v>
      </c>
      <c r="C31" s="223" t="s">
        <v>160</v>
      </c>
      <c r="D31" s="438">
        <v>14</v>
      </c>
      <c r="E31" s="438"/>
      <c r="F31" s="438"/>
    </row>
    <row r="32" spans="1:6" s="220" customFormat="1" ht="47.25">
      <c r="A32" s="334">
        <v>19</v>
      </c>
      <c r="B32" s="274" t="s">
        <v>571</v>
      </c>
      <c r="C32" s="226" t="s">
        <v>331</v>
      </c>
      <c r="D32" s="436">
        <v>5.0999999999999996</v>
      </c>
      <c r="E32" s="436"/>
      <c r="F32" s="436"/>
    </row>
    <row r="33" spans="1:6">
      <c r="A33" s="224"/>
      <c r="B33" s="275" t="s">
        <v>428</v>
      </c>
      <c r="C33" s="225" t="s">
        <v>148</v>
      </c>
      <c r="D33" s="437">
        <f>D32*1.49</f>
        <v>7.5989999999999993</v>
      </c>
      <c r="E33" s="437"/>
      <c r="F33" s="437"/>
    </row>
    <row r="34" spans="1:6" ht="31.5">
      <c r="A34" s="222"/>
      <c r="B34" s="276" t="s">
        <v>574</v>
      </c>
      <c r="C34" s="223" t="s">
        <v>160</v>
      </c>
      <c r="D34" s="438">
        <v>3</v>
      </c>
      <c r="E34" s="438"/>
      <c r="F34" s="438"/>
    </row>
    <row r="35" spans="1:6">
      <c r="A35" s="222"/>
      <c r="B35" s="276" t="s">
        <v>426</v>
      </c>
      <c r="C35" s="223" t="s">
        <v>160</v>
      </c>
      <c r="D35" s="438">
        <v>3</v>
      </c>
      <c r="E35" s="438"/>
      <c r="F35" s="438"/>
    </row>
    <row r="36" spans="1:6" ht="27">
      <c r="A36" s="84">
        <v>20</v>
      </c>
      <c r="B36" s="190" t="s">
        <v>824</v>
      </c>
      <c r="C36" s="132" t="s">
        <v>160</v>
      </c>
      <c r="D36" s="439">
        <v>10</v>
      </c>
      <c r="E36" s="439"/>
      <c r="F36" s="439"/>
    </row>
    <row r="37" spans="1:6" ht="40.5">
      <c r="A37" s="84"/>
      <c r="B37" s="188" t="s">
        <v>825</v>
      </c>
      <c r="C37" s="95" t="s">
        <v>160</v>
      </c>
      <c r="D37" s="294">
        <v>10</v>
      </c>
      <c r="E37" s="294"/>
      <c r="F37" s="294"/>
    </row>
    <row r="38" spans="1:6">
      <c r="A38" s="270">
        <v>21</v>
      </c>
      <c r="B38" s="277" t="s">
        <v>572</v>
      </c>
      <c r="C38" s="271" t="s">
        <v>15</v>
      </c>
      <c r="D38" s="440">
        <v>8</v>
      </c>
      <c r="E38" s="440"/>
      <c r="F38" s="440"/>
    </row>
    <row r="39" spans="1:6">
      <c r="A39" s="270">
        <v>22</v>
      </c>
      <c r="B39" s="277" t="s">
        <v>573</v>
      </c>
      <c r="C39" s="271" t="s">
        <v>15</v>
      </c>
      <c r="D39" s="440">
        <v>16</v>
      </c>
      <c r="E39" s="440"/>
      <c r="F39" s="440"/>
    </row>
    <row r="40" spans="1:6" ht="27">
      <c r="A40" s="149">
        <v>23</v>
      </c>
      <c r="B40" s="147" t="s">
        <v>538</v>
      </c>
      <c r="C40" s="257" t="s">
        <v>539</v>
      </c>
      <c r="D40" s="441">
        <v>2</v>
      </c>
      <c r="E40" s="441"/>
      <c r="F40" s="441"/>
    </row>
    <row r="41" spans="1:6">
      <c r="A41" s="335"/>
      <c r="B41" s="264" t="s">
        <v>4</v>
      </c>
      <c r="C41" s="218"/>
      <c r="D41" s="217"/>
      <c r="E41" s="217"/>
      <c r="F41" s="217"/>
    </row>
    <row r="42" spans="1:6">
      <c r="A42" s="140"/>
      <c r="B42" s="265"/>
      <c r="C42" s="216"/>
      <c r="D42" s="216"/>
      <c r="E42" s="216"/>
      <c r="F42" s="216"/>
    </row>
    <row r="43" spans="1:6">
      <c r="A43" s="140"/>
      <c r="B43" s="265"/>
      <c r="C43" s="216"/>
      <c r="D43" s="216"/>
      <c r="E43" s="216"/>
      <c r="F43" s="216"/>
    </row>
    <row r="44" spans="1:6">
      <c r="A44" s="140"/>
      <c r="B44" s="258"/>
      <c r="C44" s="133"/>
      <c r="D44" s="133"/>
      <c r="E44" s="133"/>
      <c r="F44" s="133"/>
    </row>
    <row r="45" spans="1:6">
      <c r="A45" s="140"/>
      <c r="B45" s="258"/>
      <c r="C45" s="133"/>
      <c r="D45" s="133"/>
      <c r="E45" s="133"/>
      <c r="F45" s="133"/>
    </row>
    <row r="46" spans="1:6">
      <c r="A46" s="140"/>
      <c r="B46" s="258"/>
      <c r="C46" s="133"/>
      <c r="D46" s="133"/>
      <c r="E46" s="133"/>
      <c r="F46" s="133"/>
    </row>
    <row r="47" spans="1:6">
      <c r="A47" s="140"/>
      <c r="B47" s="258"/>
      <c r="C47" s="133"/>
      <c r="D47" s="133"/>
      <c r="E47" s="133"/>
      <c r="F47" s="133"/>
    </row>
    <row r="48" spans="1:6">
      <c r="A48" s="140"/>
      <c r="B48" s="258"/>
      <c r="C48" s="133"/>
      <c r="D48" s="133"/>
      <c r="E48" s="133"/>
      <c r="F48" s="133"/>
    </row>
  </sheetData>
  <mergeCells count="3">
    <mergeCell ref="A3:F3"/>
    <mergeCell ref="A4:F4"/>
    <mergeCell ref="B6:F6"/>
  </mergeCells>
  <pageMargins left="0.11811023622047245" right="0.11811023622047245" top="0.62992125984251968" bottom="0.27559055118110237" header="0.31496062992125984" footer="0.11811023622047245"/>
  <pageSetup paperSize="9" scale="96" orientation="landscape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zoomScaleNormal="100" workbookViewId="0">
      <selection activeCell="F7" sqref="F7"/>
    </sheetView>
  </sheetViews>
  <sheetFormatPr defaultColWidth="8.85546875" defaultRowHeight="15"/>
  <cols>
    <col min="1" max="1" width="4.7109375" style="495" customWidth="1"/>
    <col min="2" max="2" width="33.42578125" style="2" customWidth="1"/>
    <col min="3" max="3" width="6.7109375" style="2" customWidth="1"/>
    <col min="4" max="4" width="8.85546875" style="2"/>
    <col min="5" max="5" width="11" style="2" customWidth="1"/>
    <col min="6" max="16384" width="8.85546875" style="2"/>
  </cols>
  <sheetData>
    <row r="1" spans="1:6" ht="24.75" customHeight="1">
      <c r="A1" s="734" t="s">
        <v>0</v>
      </c>
      <c r="B1" s="735"/>
      <c r="C1" s="735"/>
      <c r="D1" s="735"/>
      <c r="E1" s="735"/>
      <c r="F1" s="735"/>
    </row>
    <row r="2" spans="1:6" ht="20.25" customHeight="1">
      <c r="A2" s="734" t="s">
        <v>82</v>
      </c>
      <c r="B2" s="735"/>
      <c r="C2" s="735"/>
      <c r="D2" s="735"/>
      <c r="E2" s="735"/>
      <c r="F2" s="735"/>
    </row>
    <row r="3" spans="1:6" ht="15.75">
      <c r="A3" s="725" t="s">
        <v>110</v>
      </c>
      <c r="B3" s="745"/>
      <c r="C3" s="745"/>
      <c r="D3" s="745"/>
      <c r="E3" s="745"/>
      <c r="F3" s="745"/>
    </row>
    <row r="4" spans="1:6" ht="18">
      <c r="A4" s="66"/>
      <c r="B4" s="499"/>
      <c r="C4" s="63"/>
      <c r="D4" s="65"/>
      <c r="E4" s="66"/>
      <c r="F4" s="65"/>
    </row>
    <row r="5" spans="1:6" ht="27">
      <c r="A5" s="703"/>
      <c r="B5" s="704" t="s">
        <v>709</v>
      </c>
      <c r="C5" s="763" t="s">
        <v>130</v>
      </c>
      <c r="D5" s="613" t="s">
        <v>836</v>
      </c>
      <c r="E5" s="364" t="s">
        <v>5</v>
      </c>
      <c r="F5" s="364" t="s">
        <v>4</v>
      </c>
    </row>
    <row r="6" spans="1:6">
      <c r="A6" s="300">
        <v>1</v>
      </c>
      <c r="B6" s="300">
        <v>2</v>
      </c>
      <c r="C6" s="300">
        <v>3</v>
      </c>
      <c r="D6" s="300">
        <v>4</v>
      </c>
      <c r="E6" s="300">
        <v>5</v>
      </c>
      <c r="F6" s="300">
        <v>6</v>
      </c>
    </row>
    <row r="7" spans="1:6" ht="16.5">
      <c r="A7" s="13"/>
      <c r="B7" s="288" t="s">
        <v>111</v>
      </c>
      <c r="C7" s="14"/>
      <c r="D7" s="14"/>
      <c r="E7" s="14"/>
      <c r="F7" s="14"/>
    </row>
    <row r="8" spans="1:6" ht="15.75">
      <c r="A8" s="357">
        <v>1</v>
      </c>
      <c r="B8" s="764" t="s">
        <v>330</v>
      </c>
      <c r="C8" s="765" t="s">
        <v>331</v>
      </c>
      <c r="D8" s="360">
        <v>32.6</v>
      </c>
      <c r="E8" s="361"/>
      <c r="F8" s="361"/>
    </row>
    <row r="9" spans="1:6" ht="27">
      <c r="A9" s="364">
        <v>2</v>
      </c>
      <c r="B9" s="613" t="s">
        <v>341</v>
      </c>
      <c r="C9" s="364" t="s">
        <v>125</v>
      </c>
      <c r="D9" s="302">
        <f>D8*1.85</f>
        <v>60.31</v>
      </c>
      <c r="E9" s="365"/>
      <c r="F9" s="365"/>
    </row>
    <row r="10" spans="1:6" ht="27">
      <c r="A10" s="364">
        <v>3</v>
      </c>
      <c r="B10" s="613" t="s">
        <v>59</v>
      </c>
      <c r="C10" s="364" t="s">
        <v>125</v>
      </c>
      <c r="D10" s="367">
        <f>D9</f>
        <v>60.31</v>
      </c>
      <c r="E10" s="368"/>
      <c r="F10" s="368"/>
    </row>
    <row r="11" spans="1:6" ht="31.5">
      <c r="A11" s="614">
        <v>4</v>
      </c>
      <c r="B11" s="32" t="s">
        <v>60</v>
      </c>
      <c r="C11" s="293" t="s">
        <v>29</v>
      </c>
      <c r="D11" s="615">
        <v>11</v>
      </c>
      <c r="E11" s="711"/>
      <c r="F11" s="710"/>
    </row>
    <row r="12" spans="1:6" ht="57.75" customHeight="1">
      <c r="A12" s="98">
        <v>5</v>
      </c>
      <c r="B12" s="123" t="s">
        <v>593</v>
      </c>
      <c r="C12" s="503" t="s">
        <v>29</v>
      </c>
      <c r="D12" s="453">
        <v>21.6</v>
      </c>
      <c r="E12" s="711"/>
      <c r="F12" s="710"/>
    </row>
    <row r="13" spans="1:6">
      <c r="A13" s="126"/>
      <c r="B13" s="504" t="s">
        <v>139</v>
      </c>
      <c r="C13" s="126" t="s">
        <v>141</v>
      </c>
      <c r="D13" s="524">
        <v>2.16</v>
      </c>
      <c r="E13" s="711"/>
      <c r="F13" s="88"/>
    </row>
    <row r="14" spans="1:6" s="617" customFormat="1" ht="54" customHeight="1">
      <c r="A14" s="616">
        <v>6</v>
      </c>
      <c r="B14" s="766" t="s">
        <v>61</v>
      </c>
      <c r="C14" s="298" t="s">
        <v>302</v>
      </c>
      <c r="D14" s="298">
        <v>7.5</v>
      </c>
      <c r="E14" s="711"/>
      <c r="F14" s="710"/>
    </row>
    <row r="15" spans="1:6" ht="31.5">
      <c r="A15" s="491"/>
      <c r="B15" s="767" t="s">
        <v>62</v>
      </c>
      <c r="C15" s="618" t="s">
        <v>7</v>
      </c>
      <c r="D15" s="283">
        <v>2</v>
      </c>
      <c r="E15" s="711"/>
      <c r="F15" s="284"/>
    </row>
    <row r="16" spans="1:6" ht="31.5">
      <c r="A16" s="491"/>
      <c r="B16" s="767" t="s">
        <v>63</v>
      </c>
      <c r="C16" s="493" t="s">
        <v>7</v>
      </c>
      <c r="D16" s="283">
        <v>14</v>
      </c>
      <c r="E16" s="711"/>
      <c r="F16" s="284"/>
    </row>
    <row r="17" spans="1:6">
      <c r="A17" s="619">
        <v>7</v>
      </c>
      <c r="B17" s="768" t="s">
        <v>584</v>
      </c>
      <c r="C17" s="769" t="s">
        <v>160</v>
      </c>
      <c r="D17" s="769">
        <v>1</v>
      </c>
      <c r="E17" s="711"/>
      <c r="F17" s="710"/>
    </row>
    <row r="18" spans="1:6">
      <c r="A18" s="619"/>
      <c r="B18" s="770" t="s">
        <v>585</v>
      </c>
      <c r="C18" s="771" t="s">
        <v>160</v>
      </c>
      <c r="D18" s="772">
        <v>1</v>
      </c>
      <c r="E18" s="711"/>
      <c r="F18" s="771"/>
    </row>
    <row r="19" spans="1:6">
      <c r="A19" s="606">
        <v>8</v>
      </c>
      <c r="B19" s="773" t="s">
        <v>586</v>
      </c>
      <c r="C19" s="774" t="s">
        <v>15</v>
      </c>
      <c r="D19" s="695">
        <v>1</v>
      </c>
      <c r="E19" s="711"/>
      <c r="F19" s="710"/>
    </row>
    <row r="20" spans="1:6" ht="16.5">
      <c r="A20" s="20"/>
      <c r="B20" s="288" t="s">
        <v>112</v>
      </c>
      <c r="C20" s="14"/>
      <c r="D20" s="14"/>
      <c r="E20" s="711"/>
      <c r="F20" s="14"/>
    </row>
    <row r="21" spans="1:6" ht="69.75" customHeight="1">
      <c r="A21" s="76">
        <v>1</v>
      </c>
      <c r="B21" s="775" t="s">
        <v>113</v>
      </c>
      <c r="C21" s="76" t="s">
        <v>132</v>
      </c>
      <c r="D21" s="417">
        <v>37</v>
      </c>
      <c r="E21" s="711"/>
      <c r="F21" s="710"/>
    </row>
    <row r="22" spans="1:6" ht="40.5">
      <c r="A22" s="290">
        <v>2</v>
      </c>
      <c r="B22" s="123" t="s">
        <v>588</v>
      </c>
      <c r="C22" s="76" t="s">
        <v>132</v>
      </c>
      <c r="D22" s="417">
        <v>74</v>
      </c>
      <c r="E22" s="711"/>
      <c r="F22" s="710"/>
    </row>
    <row r="23" spans="1:6" ht="16.5">
      <c r="A23" s="336"/>
      <c r="B23" s="288" t="s">
        <v>115</v>
      </c>
      <c r="C23" s="14"/>
      <c r="D23" s="14"/>
      <c r="E23" s="711"/>
      <c r="F23" s="14"/>
    </row>
    <row r="24" spans="1:6" ht="25.5">
      <c r="A24" s="620">
        <v>1</v>
      </c>
      <c r="B24" s="289" t="s">
        <v>533</v>
      </c>
      <c r="C24" s="416" t="s">
        <v>12</v>
      </c>
      <c r="D24" s="621">
        <v>158</v>
      </c>
      <c r="E24" s="711"/>
      <c r="F24" s="622"/>
    </row>
    <row r="25" spans="1:6" ht="40.5">
      <c r="A25" s="126">
        <v>2</v>
      </c>
      <c r="B25" s="123" t="s">
        <v>196</v>
      </c>
      <c r="C25" s="98" t="s">
        <v>125</v>
      </c>
      <c r="D25" s="453">
        <v>20</v>
      </c>
      <c r="E25" s="711"/>
      <c r="F25" s="454"/>
    </row>
    <row r="26" spans="1:6" ht="40.5">
      <c r="A26" s="126">
        <v>3</v>
      </c>
      <c r="B26" s="123" t="s">
        <v>197</v>
      </c>
      <c r="C26" s="98" t="s">
        <v>125</v>
      </c>
      <c r="D26" s="165">
        <f>D25</f>
        <v>20</v>
      </c>
      <c r="E26" s="711"/>
      <c r="F26" s="457"/>
    </row>
    <row r="27" spans="1:6" ht="15.75">
      <c r="A27" s="357">
        <v>4</v>
      </c>
      <c r="B27" s="775" t="s">
        <v>116</v>
      </c>
      <c r="C27" s="765" t="s">
        <v>331</v>
      </c>
      <c r="D27" s="360">
        <v>65</v>
      </c>
      <c r="E27" s="711"/>
      <c r="F27" s="361"/>
    </row>
    <row r="28" spans="1:6" ht="65.25" customHeight="1">
      <c r="A28" s="623">
        <v>5</v>
      </c>
      <c r="B28" s="775" t="s">
        <v>589</v>
      </c>
      <c r="C28" s="493" t="s">
        <v>53</v>
      </c>
      <c r="D28" s="281">
        <v>300</v>
      </c>
      <c r="E28" s="711"/>
      <c r="F28" s="9"/>
    </row>
    <row r="29" spans="1:6" ht="47.25">
      <c r="A29" s="624">
        <v>6</v>
      </c>
      <c r="B29" s="775" t="s">
        <v>117</v>
      </c>
      <c r="C29" s="293" t="s">
        <v>29</v>
      </c>
      <c r="D29" s="615">
        <v>189</v>
      </c>
      <c r="E29" s="711"/>
      <c r="F29" s="710"/>
    </row>
    <row r="30" spans="1:6" ht="25.5">
      <c r="A30" s="387">
        <v>7</v>
      </c>
      <c r="B30" s="289" t="s">
        <v>590</v>
      </c>
      <c r="C30" s="408" t="s">
        <v>331</v>
      </c>
      <c r="D30" s="313">
        <v>63</v>
      </c>
      <c r="E30" s="711"/>
      <c r="F30" s="710"/>
    </row>
    <row r="31" spans="1:6" ht="27">
      <c r="A31" s="286">
        <v>8</v>
      </c>
      <c r="B31" s="310" t="s">
        <v>591</v>
      </c>
      <c r="C31" s="355" t="s">
        <v>216</v>
      </c>
      <c r="D31" s="313">
        <v>630</v>
      </c>
      <c r="E31" s="711"/>
      <c r="F31" s="710"/>
    </row>
    <row r="32" spans="1:6" ht="47.25">
      <c r="A32" s="287">
        <v>9</v>
      </c>
      <c r="B32" s="775" t="s">
        <v>118</v>
      </c>
      <c r="C32" s="83" t="s">
        <v>592</v>
      </c>
      <c r="D32" s="711">
        <v>630</v>
      </c>
      <c r="E32" s="711"/>
      <c r="F32" s="710"/>
    </row>
    <row r="33" spans="1:6" ht="31.5">
      <c r="A33" s="623">
        <v>10</v>
      </c>
      <c r="B33" s="775" t="s">
        <v>119</v>
      </c>
      <c r="C33" s="626" t="s">
        <v>12</v>
      </c>
      <c r="D33" s="283">
        <v>60</v>
      </c>
      <c r="E33" s="711"/>
      <c r="F33" s="284"/>
    </row>
    <row r="34" spans="1:6" ht="31.5">
      <c r="A34" s="623">
        <v>11</v>
      </c>
      <c r="B34" s="775" t="s">
        <v>120</v>
      </c>
      <c r="C34" s="626" t="s">
        <v>12</v>
      </c>
      <c r="D34" s="283">
        <v>100</v>
      </c>
      <c r="E34" s="711"/>
      <c r="F34" s="284"/>
    </row>
    <row r="35" spans="1:6" ht="18">
      <c r="A35" s="627"/>
      <c r="B35" s="767" t="s">
        <v>587</v>
      </c>
      <c r="C35" s="493"/>
      <c r="D35" s="281"/>
      <c r="E35" s="11"/>
      <c r="F35" s="282"/>
    </row>
    <row r="36" spans="1:6" ht="27">
      <c r="A36" s="494">
        <v>1</v>
      </c>
      <c r="B36" s="776" t="s">
        <v>688</v>
      </c>
      <c r="C36" s="777" t="s">
        <v>389</v>
      </c>
      <c r="D36" s="698">
        <v>1</v>
      </c>
      <c r="E36" s="700"/>
      <c r="F36" s="710"/>
    </row>
    <row r="37" spans="1:6" ht="27">
      <c r="A37" s="494"/>
      <c r="B37" s="778" t="s">
        <v>689</v>
      </c>
      <c r="C37" s="779" t="s">
        <v>389</v>
      </c>
      <c r="D37" s="700">
        <v>1</v>
      </c>
      <c r="E37" s="700"/>
      <c r="F37" s="700"/>
    </row>
    <row r="38" spans="1:6">
      <c r="A38" s="105"/>
      <c r="B38" s="490" t="s">
        <v>9</v>
      </c>
      <c r="C38" s="105"/>
      <c r="D38" s="110"/>
      <c r="E38" s="181"/>
      <c r="F38" s="173"/>
    </row>
    <row r="40" spans="1:6">
      <c r="E40" s="673"/>
    </row>
  </sheetData>
  <mergeCells count="3">
    <mergeCell ref="A1:F1"/>
    <mergeCell ref="A2:F2"/>
    <mergeCell ref="A3:F3"/>
  </mergeCells>
  <phoneticPr fontId="42" type="noConversion"/>
  <conditionalFormatting sqref="C31">
    <cfRule type="cellIs" dxfId="0" priority="1" stopIfTrue="1" operator="equal">
      <formula>0</formula>
    </cfRule>
  </conditionalFormatting>
  <pageMargins left="0.18" right="0.15" top="0.47" bottom="0.37" header="0.3" footer="0.3"/>
  <pageSetup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2" zoomScaleNormal="100" workbookViewId="0">
      <selection activeCell="F7" sqref="F7"/>
    </sheetView>
  </sheetViews>
  <sheetFormatPr defaultColWidth="8.85546875" defaultRowHeight="15"/>
  <cols>
    <col min="1" max="1" width="4.7109375" style="2" customWidth="1"/>
    <col min="2" max="2" width="28.42578125" style="2" customWidth="1"/>
    <col min="3" max="3" width="7" style="2" customWidth="1"/>
    <col min="4" max="6" width="8" style="2" customWidth="1"/>
    <col min="7" max="16384" width="8.85546875" style="2"/>
  </cols>
  <sheetData>
    <row r="1" spans="1:6" ht="32.25" customHeight="1">
      <c r="A1" s="734" t="s">
        <v>0</v>
      </c>
      <c r="B1" s="735"/>
      <c r="C1" s="735"/>
      <c r="D1" s="735"/>
      <c r="E1" s="735"/>
      <c r="F1" s="735"/>
    </row>
    <row r="2" spans="1:6" ht="23.25" customHeight="1">
      <c r="A2" s="734" t="s">
        <v>109</v>
      </c>
      <c r="B2" s="735"/>
      <c r="C2" s="735"/>
      <c r="D2" s="735"/>
      <c r="E2" s="735"/>
      <c r="F2" s="735"/>
    </row>
    <row r="3" spans="1:6" ht="23.25" customHeight="1">
      <c r="A3" s="725" t="s">
        <v>72</v>
      </c>
      <c r="B3" s="745"/>
      <c r="C3" s="745"/>
      <c r="D3" s="745"/>
      <c r="E3" s="745"/>
      <c r="F3" s="745"/>
    </row>
    <row r="4" spans="1:6" ht="18">
      <c r="A4" s="63"/>
      <c r="B4" s="64"/>
      <c r="C4" s="63"/>
      <c r="D4" s="65"/>
      <c r="E4" s="65"/>
      <c r="F4" s="65"/>
    </row>
    <row r="5" spans="1:6" ht="40.5">
      <c r="A5" s="758" t="s">
        <v>2</v>
      </c>
      <c r="B5" s="759" t="s">
        <v>3</v>
      </c>
      <c r="C5" s="706" t="s">
        <v>835</v>
      </c>
      <c r="D5" s="705" t="s">
        <v>834</v>
      </c>
      <c r="E5" s="364" t="s">
        <v>5</v>
      </c>
      <c r="F5" s="293" t="s">
        <v>4</v>
      </c>
    </row>
    <row r="6" spans="1:6">
      <c r="A6" s="300">
        <v>1</v>
      </c>
      <c r="B6" s="300">
        <v>2</v>
      </c>
      <c r="C6" s="300">
        <v>3</v>
      </c>
      <c r="D6" s="300">
        <v>4</v>
      </c>
      <c r="E6" s="300">
        <v>5</v>
      </c>
      <c r="F6" s="300">
        <v>6</v>
      </c>
    </row>
    <row r="7" spans="1:6" ht="63">
      <c r="A7" s="6">
        <v>1</v>
      </c>
      <c r="B7" s="761" t="s">
        <v>95</v>
      </c>
      <c r="C7" s="6" t="s">
        <v>71</v>
      </c>
      <c r="D7" s="44">
        <v>1</v>
      </c>
      <c r="E7" s="44"/>
      <c r="F7" s="44"/>
    </row>
    <row r="8" spans="1:6" ht="18">
      <c r="A8" s="21"/>
      <c r="B8" s="762" t="s">
        <v>9</v>
      </c>
      <c r="C8" s="21"/>
      <c r="D8" s="22"/>
      <c r="E8" s="22"/>
      <c r="F8" s="22"/>
    </row>
    <row r="11" spans="1:6" ht="15.75">
      <c r="B11" s="68"/>
    </row>
  </sheetData>
  <mergeCells count="3">
    <mergeCell ref="A1:F1"/>
    <mergeCell ref="A2:F2"/>
    <mergeCell ref="A3:F3"/>
  </mergeCells>
  <phoneticPr fontId="42" type="noConversion"/>
  <pageMargins left="0.28000000000000003" right="0.17" top="0.75" bottom="0.75" header="0.3" footer="0.3"/>
  <pageSetup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opLeftCell="A4" zoomScaleNormal="100" workbookViewId="0">
      <selection activeCell="F7" sqref="F7"/>
    </sheetView>
  </sheetViews>
  <sheetFormatPr defaultColWidth="8.85546875" defaultRowHeight="15"/>
  <cols>
    <col min="1" max="1" width="4.7109375" style="2" customWidth="1"/>
    <col min="2" max="2" width="30.140625" style="2" customWidth="1"/>
    <col min="3" max="3" width="7" style="2" customWidth="1"/>
    <col min="4" max="4" width="7.140625" style="2" customWidth="1"/>
    <col min="5" max="6" width="7" style="2" customWidth="1"/>
    <col min="7" max="7" width="10.28515625" style="2" bestFit="1" customWidth="1"/>
    <col min="8" max="16384" width="8.85546875" style="2"/>
  </cols>
  <sheetData>
    <row r="1" spans="1:11" ht="32.25" customHeight="1">
      <c r="A1" s="734" t="s">
        <v>0</v>
      </c>
      <c r="B1" s="735"/>
      <c r="C1" s="735"/>
      <c r="D1" s="735"/>
      <c r="E1" s="735"/>
      <c r="F1" s="735"/>
      <c r="G1" s="5"/>
    </row>
    <row r="2" spans="1:11" ht="23.25" customHeight="1">
      <c r="A2" s="734" t="s">
        <v>339</v>
      </c>
      <c r="B2" s="735"/>
      <c r="C2" s="735"/>
      <c r="D2" s="735"/>
      <c r="E2" s="735"/>
      <c r="F2" s="735"/>
      <c r="G2" s="5"/>
    </row>
    <row r="3" spans="1:11" ht="23.25" customHeight="1">
      <c r="A3" s="725" t="s">
        <v>73</v>
      </c>
      <c r="B3" s="745"/>
      <c r="C3" s="745"/>
      <c r="D3" s="745"/>
      <c r="E3" s="745"/>
      <c r="F3" s="745"/>
      <c r="G3" s="5"/>
    </row>
    <row r="4" spans="1:11" ht="18">
      <c r="A4" s="63"/>
      <c r="B4" s="64"/>
      <c r="C4" s="63"/>
      <c r="D4" s="65"/>
      <c r="E4" s="65"/>
      <c r="F4" s="65"/>
      <c r="G4" s="5"/>
    </row>
    <row r="5" spans="1:11" ht="40.5">
      <c r="A5" s="758" t="s">
        <v>2</v>
      </c>
      <c r="B5" s="759" t="s">
        <v>3</v>
      </c>
      <c r="C5" s="706" t="s">
        <v>835</v>
      </c>
      <c r="D5" s="705" t="s">
        <v>834</v>
      </c>
      <c r="E5" s="364" t="s">
        <v>5</v>
      </c>
      <c r="F5" s="293" t="s">
        <v>4</v>
      </c>
      <c r="G5" s="12"/>
    </row>
    <row r="6" spans="1:11">
      <c r="A6" s="300">
        <v>1</v>
      </c>
      <c r="B6" s="300">
        <v>2</v>
      </c>
      <c r="C6" s="300">
        <v>3</v>
      </c>
      <c r="D6" s="300">
        <v>4</v>
      </c>
      <c r="E6" s="300">
        <v>5</v>
      </c>
      <c r="F6" s="300">
        <v>6</v>
      </c>
      <c r="G6" s="12"/>
    </row>
    <row r="7" spans="1:11" ht="47.25">
      <c r="A7" s="760">
        <v>1</v>
      </c>
      <c r="B7" s="761" t="s">
        <v>74</v>
      </c>
      <c r="C7" s="6" t="s">
        <v>71</v>
      </c>
      <c r="D7" s="44">
        <v>1</v>
      </c>
      <c r="E7" s="44"/>
      <c r="F7" s="44"/>
      <c r="G7" s="752"/>
      <c r="H7" s="753"/>
      <c r="I7" s="754"/>
      <c r="J7" s="754"/>
      <c r="K7" s="754"/>
    </row>
    <row r="8" spans="1:11" ht="18">
      <c r="A8" s="6"/>
      <c r="B8" s="762" t="s">
        <v>9</v>
      </c>
      <c r="C8" s="21"/>
      <c r="D8" s="22"/>
      <c r="E8" s="22"/>
      <c r="F8" s="22"/>
      <c r="G8" s="5"/>
    </row>
    <row r="11" spans="1:11" ht="15.75">
      <c r="B11" s="68"/>
    </row>
    <row r="14" spans="1:11">
      <c r="H14" s="625"/>
    </row>
  </sheetData>
  <mergeCells count="3">
    <mergeCell ref="A1:F1"/>
    <mergeCell ref="A2:F2"/>
    <mergeCell ref="A3:F3"/>
  </mergeCells>
  <phoneticPr fontId="42" type="noConversion"/>
  <pageMargins left="0.19" right="0.17" top="0.75" bottom="0.75" header="0.3" footer="0.3"/>
  <pageSetup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</sheetPr>
  <dimension ref="A1:G41"/>
  <sheetViews>
    <sheetView tabSelected="1" zoomScaleNormal="100" zoomScaleSheetLayoutView="115" workbookViewId="0">
      <selection activeCell="G9" sqref="G9"/>
    </sheetView>
  </sheetViews>
  <sheetFormatPr defaultColWidth="9" defaultRowHeight="12.75"/>
  <cols>
    <col min="1" max="1" width="1.7109375" style="342" customWidth="1"/>
    <col min="2" max="2" width="3.42578125" style="342" customWidth="1"/>
    <col min="3" max="3" width="38.140625" style="429" customWidth="1"/>
    <col min="4" max="4" width="7.28515625" style="342" customWidth="1"/>
    <col min="5" max="7" width="8.42578125" style="342" customWidth="1"/>
    <col min="8" max="16384" width="9" style="342"/>
  </cols>
  <sheetData>
    <row r="1" spans="1:7">
      <c r="C1" s="344"/>
      <c r="D1" s="343"/>
      <c r="E1" s="343"/>
      <c r="F1" s="343"/>
      <c r="G1" s="343"/>
    </row>
    <row r="2" spans="1:7" s="2" customFormat="1" ht="32.25" customHeight="1">
      <c r="A2" s="734" t="s">
        <v>0</v>
      </c>
      <c r="B2" s="735"/>
      <c r="C2" s="735"/>
      <c r="D2" s="735"/>
      <c r="E2" s="735"/>
      <c r="F2" s="735"/>
      <c r="G2" s="735"/>
    </row>
    <row r="3" spans="1:7" s="2" customFormat="1" ht="23.25" customHeight="1">
      <c r="A3" s="734" t="s">
        <v>465</v>
      </c>
      <c r="B3" s="735"/>
      <c r="C3" s="735"/>
      <c r="D3" s="735"/>
      <c r="E3" s="735"/>
      <c r="F3" s="735"/>
      <c r="G3" s="735"/>
    </row>
    <row r="4" spans="1:7" s="2" customFormat="1" ht="23.25" customHeight="1">
      <c r="A4" s="725" t="s">
        <v>340</v>
      </c>
      <c r="B4" s="745"/>
      <c r="C4" s="745"/>
      <c r="D4" s="745"/>
      <c r="E4" s="745"/>
      <c r="F4" s="745"/>
      <c r="G4" s="745"/>
    </row>
    <row r="5" spans="1:7" ht="16.5">
      <c r="B5" s="346"/>
      <c r="C5" s="347"/>
      <c r="D5" s="345"/>
      <c r="E5" s="345"/>
      <c r="F5" s="345"/>
      <c r="G5" s="345"/>
    </row>
    <row r="6" spans="1:7" ht="17.25" customHeight="1">
      <c r="B6" s="349"/>
      <c r="C6" s="350"/>
      <c r="D6" s="351"/>
      <c r="E6" s="351"/>
      <c r="F6" s="351"/>
      <c r="G6" s="351"/>
    </row>
    <row r="7" spans="1:7" ht="40.5">
      <c r="B7" s="757" t="s">
        <v>128</v>
      </c>
      <c r="C7" s="704" t="s">
        <v>709</v>
      </c>
      <c r="D7" s="705" t="s">
        <v>835</v>
      </c>
      <c r="E7" s="300" t="s">
        <v>834</v>
      </c>
      <c r="F7" s="293" t="s">
        <v>5</v>
      </c>
      <c r="G7" s="354" t="s">
        <v>4</v>
      </c>
    </row>
    <row r="8" spans="1:7" ht="15.75" customHeight="1">
      <c r="B8" s="300">
        <v>1</v>
      </c>
      <c r="C8" s="300">
        <v>2</v>
      </c>
      <c r="D8" s="300">
        <v>3</v>
      </c>
      <c r="E8" s="300">
        <v>4</v>
      </c>
      <c r="F8" s="300">
        <v>5</v>
      </c>
      <c r="G8" s="300">
        <v>6</v>
      </c>
    </row>
    <row r="9" spans="1:7" s="356" customFormat="1" ht="15.75">
      <c r="B9" s="357">
        <v>1</v>
      </c>
      <c r="C9" s="358" t="s">
        <v>330</v>
      </c>
      <c r="D9" s="359" t="s">
        <v>331</v>
      </c>
      <c r="E9" s="360">
        <v>4</v>
      </c>
      <c r="F9" s="361"/>
      <c r="G9" s="360"/>
    </row>
    <row r="10" spans="1:7" s="363" customFormat="1" ht="27">
      <c r="B10" s="364">
        <v>2</v>
      </c>
      <c r="C10" s="80" t="s">
        <v>341</v>
      </c>
      <c r="D10" s="364" t="s">
        <v>125</v>
      </c>
      <c r="E10" s="302">
        <f>E9*1.85</f>
        <v>7.4</v>
      </c>
      <c r="F10" s="361"/>
      <c r="G10" s="302"/>
    </row>
    <row r="11" spans="1:7" ht="27">
      <c r="B11" s="364">
        <v>3</v>
      </c>
      <c r="C11" s="80" t="s">
        <v>59</v>
      </c>
      <c r="D11" s="364" t="s">
        <v>125</v>
      </c>
      <c r="E11" s="367">
        <f>E10</f>
        <v>7.4</v>
      </c>
      <c r="F11" s="361"/>
      <c r="G11" s="367"/>
    </row>
    <row r="12" spans="1:7" ht="27">
      <c r="B12" s="749">
        <v>4</v>
      </c>
      <c r="C12" s="409" t="s">
        <v>332</v>
      </c>
      <c r="D12" s="371" t="s">
        <v>331</v>
      </c>
      <c r="E12" s="746">
        <v>3.3</v>
      </c>
      <c r="F12" s="361"/>
      <c r="G12" s="746"/>
    </row>
    <row r="13" spans="1:7" s="374" customFormat="1" ht="13.5">
      <c r="B13" s="362"/>
      <c r="C13" s="750" t="s">
        <v>333</v>
      </c>
      <c r="D13" s="751" t="s">
        <v>141</v>
      </c>
      <c r="E13" s="378">
        <v>0.16500000000000001</v>
      </c>
      <c r="F13" s="361"/>
      <c r="G13" s="378"/>
    </row>
    <row r="14" spans="1:7" ht="15.75">
      <c r="B14" s="379">
        <v>5</v>
      </c>
      <c r="C14" s="380" t="s">
        <v>334</v>
      </c>
      <c r="D14" s="381" t="s">
        <v>331</v>
      </c>
      <c r="E14" s="747">
        <v>1</v>
      </c>
      <c r="F14" s="748"/>
      <c r="G14" s="747"/>
    </row>
    <row r="15" spans="1:7" ht="27">
      <c r="B15" s="382">
        <v>6</v>
      </c>
      <c r="C15" s="370" t="s">
        <v>346</v>
      </c>
      <c r="D15" s="383" t="s">
        <v>123</v>
      </c>
      <c r="E15" s="384">
        <v>0.6</v>
      </c>
      <c r="F15" s="361"/>
      <c r="G15" s="384"/>
    </row>
    <row r="16" spans="1:7" ht="13.5">
      <c r="B16" s="373"/>
      <c r="C16" s="385" t="s">
        <v>345</v>
      </c>
      <c r="D16" s="373" t="s">
        <v>141</v>
      </c>
      <c r="E16" s="386">
        <v>5.5E-2</v>
      </c>
      <c r="F16" s="361"/>
      <c r="G16" s="386"/>
    </row>
    <row r="17" spans="2:7" ht="25.5">
      <c r="B17" s="387">
        <v>7</v>
      </c>
      <c r="C17" s="75" t="s">
        <v>343</v>
      </c>
      <c r="D17" s="76" t="s">
        <v>123</v>
      </c>
      <c r="E17" s="388">
        <v>1.8</v>
      </c>
      <c r="F17" s="361"/>
      <c r="G17" s="388"/>
    </row>
    <row r="18" spans="2:7" ht="25.5">
      <c r="B18" s="387">
        <v>8</v>
      </c>
      <c r="C18" s="75" t="s">
        <v>342</v>
      </c>
      <c r="D18" s="76" t="s">
        <v>123</v>
      </c>
      <c r="E18" s="388">
        <v>2.4</v>
      </c>
      <c r="F18" s="361"/>
      <c r="G18" s="388"/>
    </row>
    <row r="19" spans="2:7" ht="15.75">
      <c r="B19" s="389">
        <v>9</v>
      </c>
      <c r="C19" s="390" t="s">
        <v>344</v>
      </c>
      <c r="D19" s="391" t="s">
        <v>331</v>
      </c>
      <c r="E19" s="392">
        <v>0.6</v>
      </c>
      <c r="F19" s="361"/>
      <c r="G19" s="392"/>
    </row>
    <row r="20" spans="2:7" ht="13.5">
      <c r="B20" s="375"/>
      <c r="C20" s="376" t="s">
        <v>333</v>
      </c>
      <c r="D20" s="377" t="s">
        <v>141</v>
      </c>
      <c r="E20" s="378">
        <v>5.6000000000000001E-2</v>
      </c>
      <c r="F20" s="361"/>
      <c r="G20" s="378"/>
    </row>
    <row r="21" spans="2:7" ht="27">
      <c r="B21" s="393">
        <v>10</v>
      </c>
      <c r="C21" s="394" t="s">
        <v>349</v>
      </c>
      <c r="D21" s="395" t="s">
        <v>331</v>
      </c>
      <c r="E21" s="396">
        <v>1.4</v>
      </c>
      <c r="F21" s="361"/>
      <c r="G21" s="396"/>
    </row>
    <row r="22" spans="2:7" ht="13.5">
      <c r="B22" s="373"/>
      <c r="C22" s="385" t="s">
        <v>345</v>
      </c>
      <c r="D22" s="373" t="s">
        <v>141</v>
      </c>
      <c r="E22" s="386">
        <v>0.14000000000000001</v>
      </c>
      <c r="F22" s="361"/>
      <c r="G22" s="386"/>
    </row>
    <row r="23" spans="2:7" ht="25.5">
      <c r="B23" s="397">
        <v>11</v>
      </c>
      <c r="C23" s="398" t="s">
        <v>355</v>
      </c>
      <c r="D23" s="290" t="s">
        <v>132</v>
      </c>
      <c r="E23" s="388">
        <v>10</v>
      </c>
      <c r="F23" s="361"/>
      <c r="G23" s="388"/>
    </row>
    <row r="24" spans="2:7" s="404" customFormat="1" ht="27">
      <c r="B24" s="399">
        <v>12</v>
      </c>
      <c r="C24" s="400" t="s">
        <v>353</v>
      </c>
      <c r="D24" s="401" t="s">
        <v>193</v>
      </c>
      <c r="E24" s="402">
        <v>10</v>
      </c>
      <c r="F24" s="361"/>
      <c r="G24" s="402"/>
    </row>
    <row r="25" spans="2:7" ht="54">
      <c r="B25" s="405">
        <v>13</v>
      </c>
      <c r="C25" s="406" t="s">
        <v>354</v>
      </c>
      <c r="D25" s="148" t="s">
        <v>132</v>
      </c>
      <c r="E25" s="407">
        <f>E24</f>
        <v>10</v>
      </c>
      <c r="F25" s="361"/>
      <c r="G25" s="407"/>
    </row>
    <row r="26" spans="2:7" ht="38.25">
      <c r="B26" s="387">
        <v>14</v>
      </c>
      <c r="C26" s="75" t="s">
        <v>358</v>
      </c>
      <c r="D26" s="408" t="s">
        <v>331</v>
      </c>
      <c r="E26" s="313">
        <v>0.7</v>
      </c>
      <c r="F26" s="361"/>
      <c r="G26" s="313"/>
    </row>
    <row r="27" spans="2:7" ht="27">
      <c r="B27" s="141">
        <v>15</v>
      </c>
      <c r="C27" s="279" t="s">
        <v>335</v>
      </c>
      <c r="D27" s="142" t="s">
        <v>123</v>
      </c>
      <c r="E27" s="340">
        <v>1</v>
      </c>
      <c r="F27" s="361"/>
      <c r="G27" s="340"/>
    </row>
    <row r="28" spans="2:7" ht="26.25">
      <c r="B28" s="141">
        <v>16</v>
      </c>
      <c r="C28" s="912" t="s">
        <v>336</v>
      </c>
      <c r="D28" s="913" t="s">
        <v>30</v>
      </c>
      <c r="E28" s="341">
        <v>0.03</v>
      </c>
      <c r="F28" s="361"/>
      <c r="G28" s="341"/>
    </row>
    <row r="29" spans="2:7" ht="15.75">
      <c r="B29" s="369">
        <v>17</v>
      </c>
      <c r="C29" s="914" t="s">
        <v>337</v>
      </c>
      <c r="D29" s="915" t="s">
        <v>193</v>
      </c>
      <c r="E29" s="372">
        <v>2.2999999999999998</v>
      </c>
      <c r="F29" s="361"/>
      <c r="G29" s="372"/>
    </row>
    <row r="30" spans="2:7" ht="15.75">
      <c r="B30" s="369">
        <v>18</v>
      </c>
      <c r="C30" s="370" t="s">
        <v>348</v>
      </c>
      <c r="D30" s="410" t="s">
        <v>193</v>
      </c>
      <c r="E30" s="372">
        <v>1.1000000000000001</v>
      </c>
      <c r="F30" s="361"/>
      <c r="G30" s="372"/>
    </row>
    <row r="31" spans="2:7" ht="40.5">
      <c r="B31" s="411">
        <v>19</v>
      </c>
      <c r="C31" s="412" t="s">
        <v>347</v>
      </c>
      <c r="D31" s="241" t="s">
        <v>193</v>
      </c>
      <c r="E31" s="413">
        <f>E29*2.2+E30*2</f>
        <v>7.26</v>
      </c>
      <c r="F31" s="361"/>
      <c r="G31" s="413"/>
    </row>
    <row r="32" spans="2:7" ht="30">
      <c r="B32" s="163">
        <v>20</v>
      </c>
      <c r="C32" s="414" t="s">
        <v>350</v>
      </c>
      <c r="D32" s="415" t="s">
        <v>194</v>
      </c>
      <c r="E32" s="415">
        <v>11</v>
      </c>
      <c r="F32" s="361"/>
      <c r="G32" s="415"/>
    </row>
    <row r="33" spans="2:7" ht="38.25">
      <c r="B33" s="387">
        <v>21</v>
      </c>
      <c r="C33" s="75" t="s">
        <v>351</v>
      </c>
      <c r="D33" s="416" t="s">
        <v>132</v>
      </c>
      <c r="E33" s="388">
        <v>16</v>
      </c>
      <c r="F33" s="361"/>
      <c r="G33" s="388"/>
    </row>
    <row r="34" spans="2:7" ht="38.25">
      <c r="B34" s="85">
        <v>22</v>
      </c>
      <c r="C34" s="75" t="s">
        <v>352</v>
      </c>
      <c r="D34" s="76" t="s">
        <v>132</v>
      </c>
      <c r="E34" s="417">
        <f>E33</f>
        <v>16</v>
      </c>
      <c r="F34" s="361"/>
      <c r="G34" s="417"/>
    </row>
    <row r="35" spans="2:7" ht="30">
      <c r="B35" s="163">
        <v>23</v>
      </c>
      <c r="C35" s="414" t="s">
        <v>359</v>
      </c>
      <c r="D35" s="415" t="s">
        <v>194</v>
      </c>
      <c r="E35" s="415">
        <v>6.5</v>
      </c>
      <c r="F35" s="361"/>
      <c r="G35" s="415"/>
    </row>
    <row r="36" spans="2:7" ht="27">
      <c r="B36" s="106">
        <v>24</v>
      </c>
      <c r="C36" s="418" t="s">
        <v>202</v>
      </c>
      <c r="D36" s="415" t="s">
        <v>194</v>
      </c>
      <c r="E36" s="419">
        <v>6.5</v>
      </c>
      <c r="F36" s="361"/>
      <c r="G36" s="419"/>
    </row>
    <row r="37" spans="2:7" ht="13.5">
      <c r="B37" s="422"/>
      <c r="C37" s="423" t="s">
        <v>338</v>
      </c>
      <c r="D37" s="392"/>
      <c r="E37" s="378"/>
      <c r="F37" s="378"/>
      <c r="G37" s="378"/>
    </row>
    <row r="38" spans="2:7" s="2" customFormat="1" ht="15">
      <c r="B38" s="424"/>
      <c r="C38" s="425"/>
      <c r="D38" s="426"/>
      <c r="E38" s="426"/>
      <c r="F38" s="426"/>
      <c r="G38" s="426"/>
    </row>
    <row r="39" spans="2:7" ht="14.25">
      <c r="B39" s="427"/>
      <c r="C39" s="428"/>
      <c r="D39" s="427"/>
      <c r="E39" s="427"/>
      <c r="F39" s="427"/>
      <c r="G39" s="427"/>
    </row>
    <row r="40" spans="2:7">
      <c r="B40" s="424"/>
      <c r="C40" s="425"/>
      <c r="D40" s="426"/>
      <c r="E40" s="426"/>
      <c r="F40" s="426"/>
      <c r="G40" s="426"/>
    </row>
    <row r="41" spans="2:7" ht="15.75">
      <c r="B41" s="2"/>
      <c r="C41" s="280"/>
      <c r="D41" s="68"/>
      <c r="E41" s="2"/>
      <c r="F41" s="2"/>
      <c r="G41" s="2"/>
    </row>
  </sheetData>
  <mergeCells count="3">
    <mergeCell ref="A2:G2"/>
    <mergeCell ref="A3:G3"/>
    <mergeCell ref="A4:G4"/>
  </mergeCells>
  <pageMargins left="0.11811023622047245" right="0.11811023622047245" top="0.62992125984251968" bottom="0.27559055118110237" header="0.31496062992125984" footer="0.11811023622047245"/>
  <pageSetup paperSize="9" orientation="landscape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0" tint="-4.9989318521683403E-2"/>
  </sheetPr>
  <dimension ref="A1:IV48"/>
  <sheetViews>
    <sheetView topLeftCell="A19" workbookViewId="0">
      <selection activeCell="D23" sqref="D23"/>
    </sheetView>
  </sheetViews>
  <sheetFormatPr defaultColWidth="8.85546875" defaultRowHeight="14.25"/>
  <cols>
    <col min="1" max="1" width="4" style="27" customWidth="1"/>
    <col min="2" max="2" width="19" style="27" customWidth="1"/>
    <col min="3" max="3" width="51.140625" style="27" customWidth="1"/>
    <col min="4" max="4" width="12.42578125" style="27" customWidth="1"/>
    <col min="5" max="5" width="11.140625" style="27" customWidth="1"/>
    <col min="6" max="6" width="11" style="27" customWidth="1"/>
    <col min="7" max="7" width="12.7109375" style="27" bestFit="1" customWidth="1"/>
    <col min="8" max="16384" width="8.85546875" style="27"/>
  </cols>
  <sheetData>
    <row r="1" spans="1:256" s="26" customFormat="1" ht="15">
      <c r="A1" s="724" t="s">
        <v>33</v>
      </c>
      <c r="B1" s="906"/>
      <c r="C1" s="906"/>
      <c r="D1" s="23">
        <f>G28</f>
        <v>0</v>
      </c>
      <c r="E1" s="701" t="s">
        <v>844</v>
      </c>
      <c r="F1" s="701"/>
      <c r="G1" s="701"/>
      <c r="H1" s="23"/>
      <c r="I1" s="24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  <c r="EM1" s="25"/>
      <c r="EN1" s="25"/>
      <c r="EO1" s="25"/>
      <c r="EP1" s="25"/>
      <c r="EQ1" s="25"/>
      <c r="ER1" s="25"/>
      <c r="ES1" s="25"/>
      <c r="ET1" s="25"/>
      <c r="EU1" s="25"/>
      <c r="EV1" s="25"/>
      <c r="EW1" s="25"/>
      <c r="EX1" s="25"/>
      <c r="EY1" s="25"/>
      <c r="EZ1" s="25"/>
      <c r="FA1" s="25"/>
      <c r="FB1" s="25"/>
      <c r="FC1" s="25"/>
      <c r="FD1" s="25"/>
      <c r="FE1" s="25"/>
      <c r="FF1" s="25"/>
      <c r="FG1" s="25"/>
      <c r="FH1" s="25"/>
      <c r="FI1" s="25"/>
      <c r="FJ1" s="25"/>
      <c r="FK1" s="25"/>
      <c r="FL1" s="25"/>
      <c r="FM1" s="25"/>
      <c r="FN1" s="25"/>
      <c r="FO1" s="25"/>
      <c r="FP1" s="25"/>
      <c r="FQ1" s="25"/>
      <c r="FR1" s="25"/>
      <c r="FS1" s="25"/>
      <c r="FT1" s="25"/>
      <c r="FU1" s="25"/>
      <c r="FV1" s="25"/>
      <c r="FW1" s="25"/>
      <c r="FX1" s="25"/>
      <c r="FY1" s="25"/>
      <c r="FZ1" s="25"/>
      <c r="GA1" s="25"/>
      <c r="GB1" s="25"/>
      <c r="GC1" s="25"/>
      <c r="GD1" s="25"/>
      <c r="GE1" s="25"/>
      <c r="GF1" s="25"/>
      <c r="GG1" s="25"/>
      <c r="GH1" s="25"/>
      <c r="GI1" s="25"/>
      <c r="GJ1" s="25"/>
      <c r="GK1" s="25"/>
      <c r="GL1" s="25"/>
      <c r="GM1" s="25"/>
      <c r="GN1" s="25"/>
      <c r="GO1" s="25"/>
      <c r="GP1" s="25"/>
      <c r="GQ1" s="25"/>
      <c r="GR1" s="25"/>
      <c r="GS1" s="25"/>
      <c r="GT1" s="25"/>
      <c r="GU1" s="25"/>
      <c r="GV1" s="25"/>
      <c r="GW1" s="25"/>
      <c r="GX1" s="25"/>
      <c r="GY1" s="25"/>
      <c r="GZ1" s="25"/>
      <c r="HA1" s="25"/>
      <c r="HB1" s="25"/>
      <c r="HC1" s="25"/>
      <c r="HD1" s="25"/>
      <c r="HE1" s="25"/>
      <c r="HF1" s="25"/>
      <c r="HG1" s="25"/>
      <c r="HH1" s="25"/>
      <c r="HI1" s="25"/>
      <c r="HJ1" s="25"/>
      <c r="HK1" s="25"/>
      <c r="HL1" s="25"/>
      <c r="HM1" s="25"/>
      <c r="HN1" s="25"/>
      <c r="HO1" s="25"/>
      <c r="HP1" s="25"/>
      <c r="HQ1" s="25"/>
      <c r="HR1" s="25"/>
      <c r="HS1" s="25"/>
      <c r="HT1" s="25"/>
      <c r="HU1" s="25"/>
      <c r="HV1" s="25"/>
      <c r="HW1" s="25"/>
      <c r="HX1" s="25"/>
      <c r="HY1" s="25"/>
      <c r="HZ1" s="25"/>
      <c r="IA1" s="25"/>
      <c r="IB1" s="25"/>
      <c r="IC1" s="25"/>
      <c r="ID1" s="25"/>
      <c r="IE1" s="25"/>
      <c r="IF1" s="25"/>
      <c r="IG1" s="25"/>
      <c r="IH1" s="25"/>
      <c r="II1" s="25"/>
      <c r="IJ1" s="25"/>
      <c r="IK1" s="25"/>
      <c r="IL1" s="25"/>
      <c r="IM1" s="25"/>
      <c r="IN1" s="25"/>
      <c r="IO1" s="25"/>
      <c r="IP1" s="25"/>
      <c r="IQ1" s="25"/>
      <c r="IR1" s="25"/>
      <c r="IS1" s="25"/>
      <c r="IT1" s="25"/>
      <c r="IU1" s="25"/>
      <c r="IV1" s="25"/>
    </row>
    <row r="2" spans="1:256" ht="51.75" customHeight="1">
      <c r="A2" s="725" t="s">
        <v>0</v>
      </c>
      <c r="B2" s="726"/>
      <c r="C2" s="726"/>
      <c r="D2" s="726"/>
      <c r="E2" s="726"/>
      <c r="F2" s="726"/>
      <c r="G2" s="726"/>
    </row>
    <row r="3" spans="1:256" s="28" customFormat="1" ht="15">
      <c r="A3" s="727" t="s">
        <v>34</v>
      </c>
      <c r="B3" s="727"/>
      <c r="C3" s="727"/>
      <c r="D3" s="727"/>
      <c r="E3" s="727"/>
      <c r="F3" s="727"/>
      <c r="G3" s="727"/>
      <c r="H3" s="701"/>
      <c r="I3" s="701"/>
      <c r="J3" s="701"/>
      <c r="K3" s="701"/>
      <c r="L3" s="701"/>
      <c r="M3" s="701"/>
      <c r="N3" s="701"/>
      <c r="O3" s="701"/>
      <c r="P3" s="701"/>
      <c r="Q3" s="701"/>
      <c r="R3" s="701"/>
      <c r="S3" s="701"/>
      <c r="T3" s="701"/>
      <c r="U3" s="701"/>
      <c r="V3" s="701"/>
      <c r="W3" s="701"/>
      <c r="X3" s="701"/>
      <c r="Y3" s="701"/>
      <c r="Z3" s="701"/>
      <c r="AA3" s="701"/>
      <c r="AB3" s="701"/>
      <c r="AC3" s="701"/>
      <c r="AD3" s="701"/>
      <c r="AE3" s="701"/>
      <c r="AF3" s="701"/>
      <c r="AG3" s="701"/>
      <c r="AH3" s="701"/>
      <c r="AI3" s="701"/>
      <c r="AJ3" s="701"/>
      <c r="AK3" s="701"/>
      <c r="AL3" s="701"/>
      <c r="AM3" s="701"/>
      <c r="AN3" s="701"/>
      <c r="AO3" s="701"/>
      <c r="AP3" s="701"/>
      <c r="AQ3" s="701"/>
      <c r="AR3" s="701"/>
      <c r="AS3" s="701"/>
      <c r="AT3" s="701"/>
      <c r="AU3" s="701"/>
      <c r="AV3" s="701"/>
      <c r="AW3" s="701"/>
      <c r="AX3" s="701"/>
      <c r="AY3" s="701"/>
      <c r="AZ3" s="701"/>
      <c r="BA3" s="701"/>
      <c r="BB3" s="701"/>
      <c r="BC3" s="701"/>
      <c r="BD3" s="701"/>
      <c r="BE3" s="701"/>
      <c r="BF3" s="701"/>
      <c r="BG3" s="701"/>
      <c r="BH3" s="701"/>
      <c r="BI3" s="701"/>
      <c r="BJ3" s="701"/>
      <c r="BK3" s="701"/>
      <c r="BL3" s="701"/>
      <c r="BM3" s="701"/>
      <c r="BN3" s="701"/>
      <c r="BO3" s="701"/>
      <c r="BP3" s="701"/>
      <c r="BQ3" s="701"/>
      <c r="BR3" s="701"/>
      <c r="BS3" s="701"/>
      <c r="BT3" s="701"/>
      <c r="BU3" s="701"/>
      <c r="BV3" s="701"/>
      <c r="BW3" s="701"/>
      <c r="BX3" s="701"/>
      <c r="BY3" s="701"/>
      <c r="BZ3" s="701"/>
      <c r="CA3" s="701"/>
      <c r="CB3" s="701"/>
      <c r="CC3" s="701"/>
      <c r="CD3" s="701"/>
      <c r="CE3" s="701"/>
      <c r="CF3" s="701"/>
      <c r="CG3" s="701"/>
      <c r="CH3" s="701"/>
      <c r="CI3" s="701"/>
      <c r="CJ3" s="701"/>
      <c r="CK3" s="701"/>
      <c r="CL3" s="701"/>
      <c r="CM3" s="701"/>
      <c r="CN3" s="701"/>
      <c r="CO3" s="701"/>
      <c r="CP3" s="701"/>
      <c r="CQ3" s="701"/>
      <c r="CR3" s="701"/>
      <c r="CS3" s="701"/>
      <c r="CT3" s="701"/>
      <c r="CU3" s="701"/>
      <c r="CV3" s="701"/>
      <c r="CW3" s="701"/>
      <c r="CX3" s="701"/>
      <c r="CY3" s="701"/>
      <c r="CZ3" s="701"/>
      <c r="DA3" s="701"/>
      <c r="DB3" s="701"/>
      <c r="DC3" s="701"/>
      <c r="DD3" s="701"/>
      <c r="DE3" s="701"/>
      <c r="DF3" s="701"/>
      <c r="DG3" s="701"/>
      <c r="DH3" s="701"/>
      <c r="DI3" s="701"/>
      <c r="DJ3" s="701"/>
      <c r="DK3" s="701"/>
      <c r="DL3" s="701"/>
      <c r="DM3" s="701"/>
      <c r="DN3" s="701"/>
      <c r="DO3" s="701"/>
      <c r="DP3" s="701"/>
      <c r="DQ3" s="701"/>
      <c r="DR3" s="701"/>
      <c r="DS3" s="701"/>
      <c r="DT3" s="701"/>
      <c r="DU3" s="701"/>
      <c r="DV3" s="701"/>
      <c r="DW3" s="701"/>
      <c r="DX3" s="701"/>
      <c r="DY3" s="701"/>
      <c r="DZ3" s="701"/>
      <c r="EA3" s="701"/>
      <c r="EB3" s="701"/>
      <c r="EC3" s="701"/>
      <c r="ED3" s="701"/>
      <c r="EE3" s="701"/>
      <c r="EF3" s="701"/>
      <c r="EG3" s="701"/>
      <c r="EH3" s="701"/>
      <c r="EI3" s="701"/>
      <c r="EJ3" s="701"/>
      <c r="EK3" s="701"/>
      <c r="EL3" s="701"/>
      <c r="EM3" s="701"/>
      <c r="EN3" s="701"/>
      <c r="EO3" s="701"/>
      <c r="EP3" s="701"/>
      <c r="EQ3" s="701"/>
      <c r="ER3" s="701"/>
      <c r="ES3" s="701"/>
      <c r="ET3" s="701"/>
      <c r="EU3" s="701"/>
      <c r="EV3" s="701"/>
      <c r="EW3" s="701"/>
      <c r="EX3" s="701"/>
      <c r="EY3" s="701"/>
      <c r="EZ3" s="701"/>
      <c r="FA3" s="701"/>
      <c r="FB3" s="701"/>
      <c r="FC3" s="701"/>
      <c r="FD3" s="701"/>
      <c r="FE3" s="701"/>
      <c r="FF3" s="701"/>
      <c r="FG3" s="701"/>
      <c r="FH3" s="701"/>
      <c r="FI3" s="701"/>
      <c r="FJ3" s="701"/>
      <c r="FK3" s="701"/>
      <c r="FL3" s="701"/>
      <c r="FM3" s="701"/>
      <c r="FN3" s="701"/>
      <c r="FO3" s="701"/>
      <c r="FP3" s="701"/>
      <c r="FQ3" s="701"/>
      <c r="FR3" s="701"/>
      <c r="FS3" s="701"/>
      <c r="FT3" s="701"/>
      <c r="FU3" s="701"/>
      <c r="FV3" s="701"/>
      <c r="FW3" s="701"/>
      <c r="FX3" s="701"/>
      <c r="FY3" s="701"/>
      <c r="FZ3" s="701"/>
      <c r="GA3" s="701"/>
      <c r="GB3" s="701"/>
      <c r="GC3" s="701"/>
      <c r="GD3" s="701"/>
      <c r="GE3" s="701"/>
      <c r="GF3" s="701"/>
      <c r="GG3" s="701"/>
      <c r="GH3" s="701"/>
      <c r="GI3" s="701"/>
      <c r="GJ3" s="701"/>
      <c r="GK3" s="701"/>
      <c r="GL3" s="701"/>
      <c r="GM3" s="701"/>
      <c r="GN3" s="701"/>
      <c r="GO3" s="701"/>
      <c r="GP3" s="701"/>
      <c r="GQ3" s="701"/>
      <c r="GR3" s="701"/>
      <c r="GS3" s="701"/>
      <c r="GT3" s="701"/>
      <c r="GU3" s="701"/>
      <c r="GV3" s="701"/>
      <c r="GW3" s="701"/>
      <c r="GX3" s="701"/>
      <c r="GY3" s="701"/>
      <c r="GZ3" s="701"/>
      <c r="HA3" s="701"/>
      <c r="HB3" s="701"/>
      <c r="HC3" s="701"/>
      <c r="HD3" s="701"/>
      <c r="HE3" s="701"/>
      <c r="HF3" s="701"/>
      <c r="HG3" s="701"/>
      <c r="HH3" s="701"/>
      <c r="HI3" s="701"/>
      <c r="HJ3" s="701"/>
      <c r="HK3" s="701"/>
      <c r="HL3" s="701"/>
      <c r="HM3" s="701"/>
      <c r="HN3" s="701"/>
      <c r="HO3" s="701"/>
      <c r="HP3" s="701"/>
      <c r="HQ3" s="701"/>
      <c r="HR3" s="701"/>
      <c r="HS3" s="701"/>
      <c r="HT3" s="701"/>
      <c r="HU3" s="701"/>
      <c r="HV3" s="701"/>
      <c r="HW3" s="701"/>
      <c r="HX3" s="701"/>
      <c r="HY3" s="701"/>
      <c r="HZ3" s="701"/>
      <c r="IA3" s="701"/>
      <c r="IB3" s="701"/>
      <c r="IC3" s="701"/>
      <c r="ID3" s="701"/>
      <c r="IE3" s="701"/>
      <c r="IF3" s="701"/>
      <c r="IG3" s="701"/>
      <c r="IH3" s="701"/>
      <c r="II3" s="701"/>
      <c r="IJ3" s="701"/>
      <c r="IK3" s="701"/>
      <c r="IL3" s="701"/>
      <c r="IM3" s="701"/>
      <c r="IN3" s="701"/>
      <c r="IO3" s="701"/>
      <c r="IP3" s="701"/>
      <c r="IQ3" s="701"/>
      <c r="IR3" s="701"/>
      <c r="IS3" s="701"/>
      <c r="IT3" s="701"/>
      <c r="IU3" s="701"/>
      <c r="IV3" s="701"/>
    </row>
    <row r="4" spans="1:256" s="26" customFormat="1" ht="15">
      <c r="A4" s="728"/>
      <c r="B4" s="907"/>
      <c r="C4" s="907"/>
      <c r="D4" s="23"/>
      <c r="E4" s="701"/>
      <c r="F4" s="701"/>
      <c r="G4" s="701"/>
      <c r="H4" s="24"/>
      <c r="I4" s="24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5"/>
      <c r="FY4" s="25"/>
      <c r="FZ4" s="25"/>
      <c r="GA4" s="25"/>
      <c r="GB4" s="25"/>
      <c r="GC4" s="25"/>
      <c r="GD4" s="25"/>
      <c r="GE4" s="25"/>
      <c r="GF4" s="25"/>
      <c r="GG4" s="25"/>
      <c r="GH4" s="25"/>
      <c r="GI4" s="25"/>
      <c r="GJ4" s="25"/>
      <c r="GK4" s="25"/>
      <c r="GL4" s="25"/>
      <c r="GM4" s="25"/>
      <c r="GN4" s="25"/>
      <c r="GO4" s="25"/>
      <c r="GP4" s="25"/>
      <c r="GQ4" s="25"/>
      <c r="GR4" s="25"/>
      <c r="GS4" s="25"/>
      <c r="GT4" s="25"/>
      <c r="GU4" s="25"/>
      <c r="GV4" s="25"/>
      <c r="GW4" s="25"/>
      <c r="GX4" s="25"/>
      <c r="GY4" s="25"/>
      <c r="GZ4" s="25"/>
      <c r="HA4" s="25"/>
      <c r="HB4" s="25"/>
      <c r="HC4" s="25"/>
      <c r="HD4" s="25"/>
      <c r="HE4" s="25"/>
      <c r="HF4" s="25"/>
      <c r="HG4" s="25"/>
      <c r="HH4" s="25"/>
      <c r="HI4" s="25"/>
      <c r="HJ4" s="25"/>
      <c r="HK4" s="25"/>
      <c r="HL4" s="25"/>
      <c r="HM4" s="25"/>
      <c r="HN4" s="25"/>
      <c r="HO4" s="25"/>
      <c r="HP4" s="25"/>
      <c r="HQ4" s="25"/>
      <c r="HR4" s="25"/>
      <c r="HS4" s="25"/>
      <c r="HT4" s="25"/>
      <c r="HU4" s="25"/>
      <c r="HV4" s="25"/>
      <c r="HW4" s="25"/>
      <c r="HX4" s="25"/>
      <c r="HY4" s="25"/>
      <c r="HZ4" s="25"/>
      <c r="IA4" s="25"/>
      <c r="IB4" s="25"/>
      <c r="IC4" s="25"/>
      <c r="ID4" s="25"/>
      <c r="IE4" s="25"/>
      <c r="IF4" s="25"/>
      <c r="IG4" s="25"/>
      <c r="IH4" s="25"/>
      <c r="II4" s="25"/>
      <c r="IJ4" s="25"/>
      <c r="IK4" s="25"/>
      <c r="IL4" s="25"/>
      <c r="IM4" s="25"/>
      <c r="IN4" s="25"/>
      <c r="IO4" s="25"/>
      <c r="IP4" s="25"/>
      <c r="IQ4" s="25"/>
      <c r="IR4" s="25"/>
      <c r="IS4" s="25"/>
      <c r="IT4" s="25"/>
      <c r="IU4" s="25"/>
      <c r="IV4" s="25"/>
    </row>
    <row r="5" spans="1:256" ht="15">
      <c r="A5" s="729" t="s">
        <v>35</v>
      </c>
      <c r="B5" s="731" t="s">
        <v>36</v>
      </c>
      <c r="C5" s="731" t="s">
        <v>37</v>
      </c>
      <c r="D5" s="733" t="s">
        <v>843</v>
      </c>
      <c r="E5" s="908"/>
      <c r="F5" s="908"/>
      <c r="G5" s="909"/>
    </row>
    <row r="6" spans="1:256" ht="38.25">
      <c r="A6" s="730"/>
      <c r="B6" s="730"/>
      <c r="C6" s="732"/>
      <c r="D6" s="29" t="s">
        <v>38</v>
      </c>
      <c r="E6" s="29" t="s">
        <v>39</v>
      </c>
      <c r="F6" s="29" t="s">
        <v>40</v>
      </c>
      <c r="G6" s="30" t="s">
        <v>9</v>
      </c>
    </row>
    <row r="7" spans="1:256" s="28" customFormat="1">
      <c r="A7" s="702">
        <v>1</v>
      </c>
      <c r="B7" s="702">
        <v>2</v>
      </c>
      <c r="C7" s="702">
        <v>3</v>
      </c>
      <c r="D7" s="702">
        <v>4</v>
      </c>
      <c r="E7" s="702">
        <v>5</v>
      </c>
      <c r="F7" s="702">
        <v>6</v>
      </c>
      <c r="G7" s="702">
        <v>7</v>
      </c>
    </row>
    <row r="8" spans="1:256" s="28" customFormat="1" ht="47.25">
      <c r="A8" s="61">
        <v>1</v>
      </c>
      <c r="B8" s="31" t="s">
        <v>46</v>
      </c>
      <c r="C8" s="32" t="s">
        <v>43</v>
      </c>
      <c r="D8" s="145"/>
      <c r="E8" s="145"/>
      <c r="F8" s="145"/>
      <c r="G8" s="146"/>
      <c r="H8" s="33"/>
    </row>
    <row r="9" spans="1:256" s="28" customFormat="1" ht="63">
      <c r="A9" s="61">
        <v>2</v>
      </c>
      <c r="B9" s="31" t="s">
        <v>47</v>
      </c>
      <c r="C9" s="32" t="s">
        <v>45</v>
      </c>
      <c r="D9" s="145"/>
      <c r="E9" s="145"/>
      <c r="F9" s="145"/>
      <c r="G9" s="146"/>
      <c r="H9" s="33"/>
    </row>
    <row r="10" spans="1:256" s="28" customFormat="1" ht="45">
      <c r="A10" s="61">
        <v>3</v>
      </c>
      <c r="B10" s="31" t="s">
        <v>48</v>
      </c>
      <c r="C10" s="32" t="s">
        <v>1</v>
      </c>
      <c r="D10" s="145"/>
      <c r="E10" s="145"/>
      <c r="F10" s="145"/>
      <c r="G10" s="146"/>
      <c r="H10" s="33"/>
    </row>
    <row r="11" spans="1:256" s="28" customFormat="1" ht="45">
      <c r="A11" s="61">
        <v>4</v>
      </c>
      <c r="B11" s="31" t="s">
        <v>49</v>
      </c>
      <c r="C11" s="32" t="s">
        <v>11</v>
      </c>
      <c r="D11" s="145"/>
      <c r="E11" s="145"/>
      <c r="F11" s="145"/>
      <c r="G11" s="146"/>
      <c r="H11" s="33"/>
    </row>
    <row r="12" spans="1:256" s="28" customFormat="1" ht="45">
      <c r="A12" s="61">
        <v>5</v>
      </c>
      <c r="B12" s="31" t="s">
        <v>50</v>
      </c>
      <c r="C12" s="32" t="s">
        <v>107</v>
      </c>
      <c r="D12" s="145"/>
      <c r="E12" s="145"/>
      <c r="F12" s="145"/>
      <c r="G12" s="146"/>
      <c r="H12" s="33"/>
    </row>
    <row r="13" spans="1:256" s="28" customFormat="1" ht="45">
      <c r="A13" s="61">
        <v>6</v>
      </c>
      <c r="B13" s="31" t="s">
        <v>51</v>
      </c>
      <c r="C13" s="32" t="s">
        <v>437</v>
      </c>
      <c r="D13" s="145"/>
      <c r="E13" s="145"/>
      <c r="F13" s="145"/>
      <c r="G13" s="146"/>
      <c r="H13" s="33"/>
    </row>
    <row r="14" spans="1:256" s="28" customFormat="1" ht="45">
      <c r="A14" s="61">
        <v>7</v>
      </c>
      <c r="B14" s="31" t="s">
        <v>76</v>
      </c>
      <c r="C14" s="32" t="s">
        <v>13</v>
      </c>
      <c r="D14" s="145"/>
      <c r="E14" s="145"/>
      <c r="F14" s="145"/>
      <c r="G14" s="146"/>
      <c r="H14" s="33"/>
    </row>
    <row r="15" spans="1:256" s="28" customFormat="1" ht="45">
      <c r="A15" s="61">
        <v>8</v>
      </c>
      <c r="B15" s="31" t="s">
        <v>77</v>
      </c>
      <c r="C15" s="32" t="s">
        <v>75</v>
      </c>
      <c r="D15" s="145"/>
      <c r="E15" s="145"/>
      <c r="F15" s="145"/>
      <c r="G15" s="146"/>
      <c r="H15" s="33"/>
    </row>
    <row r="16" spans="1:256" s="28" customFormat="1" ht="45">
      <c r="A16" s="61">
        <v>9</v>
      </c>
      <c r="B16" s="31" t="s">
        <v>78</v>
      </c>
      <c r="C16" s="32" t="s">
        <v>464</v>
      </c>
      <c r="D16" s="145"/>
      <c r="E16" s="145"/>
      <c r="F16" s="145"/>
      <c r="G16" s="146"/>
      <c r="H16" s="33"/>
    </row>
    <row r="17" spans="1:9" s="28" customFormat="1" ht="45">
      <c r="A17" s="61">
        <v>10</v>
      </c>
      <c r="B17" s="31" t="s">
        <v>79</v>
      </c>
      <c r="C17" s="32" t="s">
        <v>438</v>
      </c>
      <c r="D17" s="145"/>
      <c r="E17" s="145"/>
      <c r="F17" s="145"/>
      <c r="G17" s="146"/>
      <c r="H17" s="33"/>
    </row>
    <row r="18" spans="1:9" s="28" customFormat="1" ht="45">
      <c r="A18" s="61">
        <v>11</v>
      </c>
      <c r="B18" s="31" t="s">
        <v>80</v>
      </c>
      <c r="C18" s="32" t="s">
        <v>32</v>
      </c>
      <c r="D18" s="145"/>
      <c r="E18" s="145"/>
      <c r="F18" s="145"/>
      <c r="G18" s="146"/>
      <c r="H18" s="33"/>
    </row>
    <row r="19" spans="1:9" s="28" customFormat="1" ht="45">
      <c r="A19" s="61">
        <v>12</v>
      </c>
      <c r="B19" s="31" t="s">
        <v>81</v>
      </c>
      <c r="C19" s="32" t="s">
        <v>110</v>
      </c>
      <c r="D19" s="145"/>
      <c r="E19" s="145"/>
      <c r="F19" s="145"/>
      <c r="G19" s="146"/>
      <c r="H19" s="33"/>
    </row>
    <row r="20" spans="1:9" s="28" customFormat="1" ht="45">
      <c r="A20" s="61">
        <v>13</v>
      </c>
      <c r="B20" s="31" t="s">
        <v>108</v>
      </c>
      <c r="C20" s="32" t="s">
        <v>72</v>
      </c>
      <c r="D20" s="145"/>
      <c r="E20" s="145"/>
      <c r="F20" s="145"/>
      <c r="G20" s="146"/>
      <c r="H20" s="33"/>
    </row>
    <row r="21" spans="1:9" s="28" customFormat="1" ht="45">
      <c r="A21" s="61">
        <v>14</v>
      </c>
      <c r="B21" s="31" t="s">
        <v>328</v>
      </c>
      <c r="C21" s="32" t="s">
        <v>73</v>
      </c>
      <c r="D21" s="145"/>
      <c r="E21" s="145"/>
      <c r="F21" s="145"/>
      <c r="G21" s="146"/>
      <c r="H21" s="33"/>
    </row>
    <row r="22" spans="1:9" s="28" customFormat="1" ht="45">
      <c r="A22" s="61">
        <v>15</v>
      </c>
      <c r="B22" s="31" t="s">
        <v>463</v>
      </c>
      <c r="C22" s="32" t="s">
        <v>329</v>
      </c>
      <c r="D22" s="145"/>
      <c r="E22" s="145"/>
      <c r="F22" s="145"/>
      <c r="G22" s="146"/>
      <c r="H22" s="33"/>
    </row>
    <row r="23" spans="1:9" s="28" customFormat="1" ht="15.75">
      <c r="A23" s="61"/>
      <c r="B23" s="31"/>
      <c r="C23" s="32" t="s">
        <v>827</v>
      </c>
      <c r="D23" s="145"/>
      <c r="E23" s="145"/>
      <c r="F23" s="145"/>
      <c r="G23" s="146"/>
      <c r="H23" s="33"/>
    </row>
    <row r="24" spans="1:9" s="38" customFormat="1" ht="15">
      <c r="A24" s="34"/>
      <c r="B24" s="31"/>
      <c r="C24" s="35" t="s">
        <v>10</v>
      </c>
      <c r="D24" s="145"/>
      <c r="E24" s="145"/>
      <c r="F24" s="145"/>
      <c r="G24" s="232"/>
      <c r="H24" s="36"/>
      <c r="I24" s="37"/>
    </row>
    <row r="25" spans="1:9" s="38" customFormat="1" ht="15">
      <c r="A25" s="34"/>
      <c r="B25" s="31"/>
      <c r="C25" s="35" t="s">
        <v>55</v>
      </c>
      <c r="D25" s="233"/>
      <c r="E25" s="233"/>
      <c r="F25" s="233"/>
      <c r="G25" s="232"/>
      <c r="H25" s="36"/>
      <c r="I25" s="39"/>
    </row>
    <row r="26" spans="1:9" s="38" customFormat="1" ht="15">
      <c r="A26" s="34"/>
      <c r="B26" s="31"/>
      <c r="C26" s="35" t="s">
        <v>10</v>
      </c>
      <c r="D26" s="233"/>
      <c r="E26" s="233"/>
      <c r="F26" s="233"/>
      <c r="G26" s="232"/>
      <c r="H26" s="36"/>
      <c r="I26" s="39"/>
    </row>
    <row r="27" spans="1:9" s="38" customFormat="1" ht="15">
      <c r="A27" s="34"/>
      <c r="B27" s="31"/>
      <c r="C27" s="35" t="s">
        <v>41</v>
      </c>
      <c r="D27" s="233"/>
      <c r="E27" s="233"/>
      <c r="F27" s="233"/>
      <c r="G27" s="232"/>
      <c r="H27" s="36"/>
      <c r="I27" s="39"/>
    </row>
    <row r="28" spans="1:9" s="38" customFormat="1" ht="15">
      <c r="A28" s="34"/>
      <c r="B28" s="31"/>
      <c r="C28" s="31" t="s">
        <v>42</v>
      </c>
      <c r="D28" s="145"/>
      <c r="E28" s="145"/>
      <c r="F28" s="145"/>
      <c r="G28" s="234"/>
      <c r="H28" s="36"/>
      <c r="I28" s="39"/>
    </row>
    <row r="29" spans="1:9" s="38" customFormat="1" ht="15">
      <c r="A29" s="40"/>
      <c r="B29" s="41"/>
      <c r="C29" s="41"/>
      <c r="D29" s="42"/>
      <c r="E29" s="42"/>
      <c r="F29" s="42"/>
      <c r="G29" s="43"/>
      <c r="H29" s="36"/>
      <c r="I29" s="39"/>
    </row>
    <row r="30" spans="1:9" s="38" customFormat="1" ht="16.5">
      <c r="A30" s="40"/>
      <c r="B30" s="41"/>
      <c r="C30" s="69"/>
      <c r="D30" s="42"/>
      <c r="E30" s="42"/>
      <c r="F30" s="60"/>
      <c r="G30" s="43"/>
      <c r="H30" s="36"/>
      <c r="I30" s="39"/>
    </row>
    <row r="31" spans="1:9" s="38" customFormat="1" ht="15">
      <c r="A31" s="40"/>
      <c r="B31" s="41"/>
      <c r="C31" s="41"/>
      <c r="D31" s="42"/>
      <c r="E31" s="42"/>
      <c r="G31" s="43"/>
      <c r="H31" s="36"/>
      <c r="I31" s="39"/>
    </row>
    <row r="32" spans="1:9" s="38" customFormat="1" ht="15">
      <c r="A32" s="40"/>
      <c r="B32" s="41"/>
      <c r="C32" s="41"/>
      <c r="D32" s="42"/>
      <c r="E32" s="42"/>
      <c r="F32" s="42"/>
      <c r="G32" s="43"/>
      <c r="H32" s="36"/>
      <c r="I32" s="39"/>
    </row>
    <row r="33" spans="1:9" s="38" customFormat="1" ht="15">
      <c r="A33" s="40"/>
      <c r="B33" s="41"/>
      <c r="C33" s="41"/>
      <c r="D33" s="42"/>
      <c r="E33" s="42"/>
      <c r="F33" s="42"/>
      <c r="G33" s="43"/>
      <c r="H33" s="36"/>
      <c r="I33" s="39"/>
    </row>
    <row r="34" spans="1:9" s="38" customFormat="1" ht="15">
      <c r="A34" s="40"/>
      <c r="B34" s="41"/>
      <c r="C34" s="41"/>
      <c r="D34" s="42"/>
      <c r="E34" s="42"/>
      <c r="F34" s="42"/>
      <c r="G34" s="43"/>
      <c r="H34" s="36"/>
      <c r="I34" s="39"/>
    </row>
    <row r="35" spans="1:9" s="38" customFormat="1" ht="15">
      <c r="A35" s="40"/>
      <c r="B35" s="41"/>
      <c r="C35" s="41"/>
      <c r="D35" s="42"/>
      <c r="E35" s="42"/>
      <c r="F35" s="42"/>
      <c r="G35" s="43"/>
      <c r="H35" s="36"/>
      <c r="I35" s="39"/>
    </row>
    <row r="36" spans="1:9" s="38" customFormat="1" ht="15">
      <c r="A36" s="40"/>
      <c r="B36" s="41"/>
      <c r="C36" s="916" t="s">
        <v>846</v>
      </c>
      <c r="D36" s="917">
        <v>3227.1130790324719</v>
      </c>
      <c r="E36" s="918" t="s">
        <v>847</v>
      </c>
      <c r="F36" s="917"/>
      <c r="H36" s="36"/>
      <c r="I36" s="39"/>
    </row>
    <row r="37" spans="1:9" s="38" customFormat="1" ht="15">
      <c r="A37" s="40"/>
      <c r="B37" s="41"/>
      <c r="C37" s="916"/>
      <c r="D37" s="917"/>
      <c r="E37" s="918"/>
      <c r="F37" s="917"/>
      <c r="G37" s="43"/>
      <c r="H37" s="36"/>
      <c r="I37" s="39"/>
    </row>
    <row r="38" spans="1:9" s="38" customFormat="1" ht="15">
      <c r="A38" s="40"/>
      <c r="B38" s="41"/>
      <c r="C38" s="916"/>
      <c r="D38" s="917"/>
      <c r="E38" s="918"/>
      <c r="F38" s="917"/>
      <c r="G38" s="43"/>
      <c r="H38" s="36"/>
      <c r="I38" s="39"/>
    </row>
    <row r="39" spans="1:9" s="38" customFormat="1" ht="15">
      <c r="A39" s="40"/>
      <c r="B39" s="41"/>
      <c r="C39" s="916" t="s">
        <v>845</v>
      </c>
      <c r="D39" s="919">
        <v>3252.929983664731</v>
      </c>
      <c r="E39" s="918" t="s">
        <v>847</v>
      </c>
      <c r="F39" s="917"/>
      <c r="G39" s="43"/>
      <c r="H39" s="36"/>
      <c r="I39" s="39"/>
    </row>
    <row r="40" spans="1:9" s="38" customFormat="1" ht="15">
      <c r="A40" s="40"/>
      <c r="B40" s="41"/>
      <c r="C40" s="41"/>
      <c r="D40" s="42"/>
      <c r="E40" s="42"/>
      <c r="F40" s="42"/>
      <c r="G40" s="43"/>
      <c r="H40" s="36"/>
      <c r="I40" s="39"/>
    </row>
    <row r="41" spans="1:9" s="38" customFormat="1" ht="15">
      <c r="A41" s="40"/>
      <c r="B41" s="41"/>
      <c r="C41" s="41"/>
      <c r="D41" s="42"/>
      <c r="E41" s="42"/>
      <c r="F41" s="42"/>
      <c r="G41" s="43"/>
      <c r="H41" s="36"/>
      <c r="I41" s="39"/>
    </row>
    <row r="42" spans="1:9" s="38" customFormat="1" ht="15">
      <c r="A42" s="40"/>
      <c r="B42" s="41"/>
      <c r="C42" s="41"/>
      <c r="D42" s="42"/>
      <c r="E42" s="42"/>
      <c r="F42" s="42"/>
      <c r="G42" s="43"/>
      <c r="H42" s="36"/>
      <c r="I42" s="39"/>
    </row>
    <row r="43" spans="1:9" s="38" customFormat="1" ht="15">
      <c r="A43" s="40"/>
      <c r="B43" s="41"/>
      <c r="C43" s="41"/>
      <c r="D43" s="42"/>
      <c r="E43" s="42"/>
      <c r="F43" s="42"/>
      <c r="G43" s="43"/>
      <c r="H43" s="36"/>
      <c r="I43" s="39"/>
    </row>
    <row r="44" spans="1:9" s="38" customFormat="1" ht="15">
      <c r="A44" s="40"/>
      <c r="B44" s="41"/>
      <c r="C44" s="41"/>
      <c r="D44" s="42"/>
      <c r="E44" s="42"/>
      <c r="F44" s="42"/>
      <c r="G44" s="43"/>
      <c r="H44" s="36"/>
      <c r="I44" s="39"/>
    </row>
    <row r="45" spans="1:9" s="38" customFormat="1" ht="15">
      <c r="A45" s="40"/>
      <c r="B45" s="41"/>
      <c r="C45" s="41"/>
      <c r="D45" s="42"/>
      <c r="E45" s="42"/>
      <c r="F45" s="42"/>
      <c r="G45" s="43"/>
      <c r="H45" s="36"/>
      <c r="I45" s="39"/>
    </row>
    <row r="46" spans="1:9" s="38" customFormat="1" ht="15">
      <c r="A46" s="40"/>
      <c r="B46" s="41"/>
      <c r="C46" s="41"/>
      <c r="D46" s="42"/>
      <c r="E46" s="42"/>
      <c r="F46" s="42"/>
      <c r="G46" s="43"/>
      <c r="H46" s="36"/>
      <c r="I46" s="39"/>
    </row>
    <row r="47" spans="1:9" s="38" customFormat="1" ht="15">
      <c r="A47" s="40"/>
      <c r="B47" s="41"/>
      <c r="C47" s="41"/>
      <c r="D47" s="42"/>
      <c r="E47" s="42"/>
      <c r="F47" s="42"/>
      <c r="G47" s="43"/>
      <c r="H47" s="36"/>
      <c r="I47" s="39"/>
    </row>
    <row r="48" spans="1:9" s="38" customFormat="1" ht="15">
      <c r="A48" s="40"/>
      <c r="B48" s="41"/>
      <c r="C48" s="41"/>
      <c r="D48" s="42"/>
      <c r="E48" s="42"/>
      <c r="F48" s="42"/>
      <c r="G48" s="43"/>
      <c r="H48" s="36"/>
      <c r="I48" s="39"/>
    </row>
  </sheetData>
  <mergeCells count="8">
    <mergeCell ref="A1:C1"/>
    <mergeCell ref="A2:G2"/>
    <mergeCell ref="A3:G3"/>
    <mergeCell ref="A4:C4"/>
    <mergeCell ref="A5:A6"/>
    <mergeCell ref="B5:B6"/>
    <mergeCell ref="C5:C6"/>
    <mergeCell ref="D5:G5"/>
  </mergeCells>
  <phoneticPr fontId="42" type="noConversion"/>
  <pageMargins left="0.16" right="0.15" top="0.75" bottom="0.75" header="0.3" footer="0.3"/>
  <pageSetup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workbookViewId="0">
      <selection activeCell="F7" sqref="F7"/>
    </sheetView>
  </sheetViews>
  <sheetFormatPr defaultColWidth="8.85546875" defaultRowHeight="15"/>
  <cols>
    <col min="1" max="1" width="4.140625" style="525" customWidth="1"/>
    <col min="2" max="2" width="32.42578125" style="2" customWidth="1"/>
    <col min="3" max="3" width="8.140625" style="2" customWidth="1"/>
    <col min="4" max="4" width="11.140625" style="2" bestFit="1" customWidth="1"/>
    <col min="5" max="5" width="13" style="2" customWidth="1"/>
    <col min="6" max="6" width="8.140625" style="2" customWidth="1"/>
    <col min="7" max="16384" width="8.85546875" style="2"/>
  </cols>
  <sheetData>
    <row r="1" spans="1:6" ht="30" customHeight="1">
      <c r="A1" s="734" t="s">
        <v>0</v>
      </c>
      <c r="B1" s="735"/>
      <c r="C1" s="735"/>
      <c r="D1" s="735"/>
      <c r="E1" s="735"/>
      <c r="F1" s="735"/>
    </row>
    <row r="2" spans="1:6" ht="29.25" customHeight="1">
      <c r="A2" s="734" t="s">
        <v>46</v>
      </c>
      <c r="B2" s="735"/>
      <c r="C2" s="735"/>
      <c r="D2" s="735"/>
      <c r="E2" s="735"/>
      <c r="F2" s="735"/>
    </row>
    <row r="3" spans="1:6" ht="30" customHeight="1">
      <c r="A3" s="734" t="s">
        <v>28</v>
      </c>
      <c r="B3" s="735"/>
      <c r="C3" s="735"/>
      <c r="D3" s="735"/>
      <c r="E3" s="735"/>
      <c r="F3" s="735"/>
    </row>
    <row r="4" spans="1:6" ht="18">
      <c r="A4" s="498"/>
      <c r="B4" s="499"/>
      <c r="C4" s="63"/>
      <c r="D4" s="65"/>
      <c r="E4" s="66"/>
      <c r="F4" s="65"/>
    </row>
    <row r="5" spans="1:6" ht="39.75" customHeight="1">
      <c r="A5" s="755" t="s">
        <v>128</v>
      </c>
      <c r="B5" s="756" t="s">
        <v>129</v>
      </c>
      <c r="C5" s="763" t="s">
        <v>130</v>
      </c>
      <c r="D5" s="364" t="s">
        <v>836</v>
      </c>
      <c r="E5" s="353" t="s">
        <v>5</v>
      </c>
      <c r="F5" s="354" t="s">
        <v>4</v>
      </c>
    </row>
    <row r="6" spans="1:6">
      <c r="A6" s="300">
        <v>1</v>
      </c>
      <c r="B6" s="354">
        <v>2</v>
      </c>
      <c r="C6" s="300">
        <v>3</v>
      </c>
      <c r="D6" s="300">
        <v>4</v>
      </c>
      <c r="E6" s="300">
        <v>5</v>
      </c>
      <c r="F6" s="300">
        <v>6</v>
      </c>
    </row>
    <row r="7" spans="1:6" s="170" customFormat="1" ht="40.5">
      <c r="A7" s="500">
        <v>1</v>
      </c>
      <c r="B7" s="123" t="s">
        <v>133</v>
      </c>
      <c r="C7" s="98" t="s">
        <v>132</v>
      </c>
      <c r="D7" s="403">
        <v>456.45</v>
      </c>
      <c r="E7" s="420"/>
      <c r="F7" s="502"/>
    </row>
    <row r="8" spans="1:6" s="170" customFormat="1" ht="29.25" customHeight="1">
      <c r="A8" s="98">
        <v>2</v>
      </c>
      <c r="B8" s="123" t="s">
        <v>134</v>
      </c>
      <c r="C8" s="98" t="s">
        <v>123</v>
      </c>
      <c r="D8" s="453">
        <f>441*0.85</f>
        <v>374.84999999999997</v>
      </c>
      <c r="E8" s="88"/>
      <c r="F8" s="674"/>
    </row>
    <row r="9" spans="1:6" s="170" customFormat="1" ht="27">
      <c r="A9" s="500">
        <v>3</v>
      </c>
      <c r="B9" s="160" t="s">
        <v>136</v>
      </c>
      <c r="C9" s="98" t="s">
        <v>123</v>
      </c>
      <c r="D9" s="403">
        <v>185</v>
      </c>
      <c r="E9" s="420"/>
      <c r="F9" s="674"/>
    </row>
    <row r="10" spans="1:6" s="170" customFormat="1" ht="43.5" customHeight="1">
      <c r="A10" s="161">
        <v>4</v>
      </c>
      <c r="B10" s="123" t="s">
        <v>137</v>
      </c>
      <c r="C10" s="98" t="s">
        <v>135</v>
      </c>
      <c r="D10" s="452">
        <f>D7*0.03*2.2+D8*1.85+D9*2.2</f>
        <v>1130.5982000000001</v>
      </c>
      <c r="E10" s="324"/>
      <c r="F10" s="674"/>
    </row>
    <row r="11" spans="1:6" s="170" customFormat="1" ht="42.75" customHeight="1">
      <c r="A11" s="162">
        <v>5</v>
      </c>
      <c r="B11" s="123" t="s">
        <v>138</v>
      </c>
      <c r="C11" s="403" t="s">
        <v>331</v>
      </c>
      <c r="D11" s="403">
        <f>D10*0.9</f>
        <v>1017.5383800000002</v>
      </c>
      <c r="E11" s="163"/>
      <c r="F11" s="674"/>
    </row>
    <row r="12" spans="1:6" s="170" customFormat="1" ht="40.5">
      <c r="A12" s="98">
        <v>6</v>
      </c>
      <c r="B12" s="123" t="s">
        <v>126</v>
      </c>
      <c r="C12" s="98" t="s">
        <v>125</v>
      </c>
      <c r="D12" s="453">
        <f>D10*0.1</f>
        <v>113.05982000000002</v>
      </c>
      <c r="E12" s="88"/>
      <c r="F12" s="674"/>
    </row>
    <row r="13" spans="1:6" s="170" customFormat="1" ht="41.25" customHeight="1">
      <c r="A13" s="98">
        <v>7</v>
      </c>
      <c r="B13" s="123" t="s">
        <v>127</v>
      </c>
      <c r="C13" s="98" t="s">
        <v>125</v>
      </c>
      <c r="D13" s="165">
        <f>D10</f>
        <v>1130.5982000000001</v>
      </c>
      <c r="E13" s="501"/>
      <c r="F13" s="674"/>
    </row>
    <row r="14" spans="1:6" s="170" customFormat="1" ht="27">
      <c r="A14" s="161">
        <v>8</v>
      </c>
      <c r="B14" s="123" t="s">
        <v>363</v>
      </c>
      <c r="C14" s="161" t="s">
        <v>123</v>
      </c>
      <c r="D14" s="502">
        <v>71.599999999999994</v>
      </c>
      <c r="E14" s="675"/>
      <c r="F14" s="674"/>
    </row>
    <row r="15" spans="1:6" s="170" customFormat="1" ht="40.5">
      <c r="A15" s="98">
        <v>8</v>
      </c>
      <c r="B15" s="123" t="s">
        <v>140</v>
      </c>
      <c r="C15" s="503" t="s">
        <v>29</v>
      </c>
      <c r="D15" s="453">
        <v>291.89999999999998</v>
      </c>
      <c r="E15" s="675"/>
      <c r="F15" s="674"/>
    </row>
    <row r="16" spans="1:6" s="170" customFormat="1" ht="13.5">
      <c r="A16" s="126"/>
      <c r="B16" s="504" t="s">
        <v>139</v>
      </c>
      <c r="C16" s="98" t="s">
        <v>141</v>
      </c>
      <c r="D16" s="505">
        <v>15.749000000000001</v>
      </c>
      <c r="E16" s="675"/>
      <c r="F16" s="88"/>
    </row>
    <row r="17" spans="1:6" s="170" customFormat="1" ht="40.5">
      <c r="A17" s="500">
        <v>9</v>
      </c>
      <c r="B17" s="160" t="s">
        <v>142</v>
      </c>
      <c r="C17" s="98" t="s">
        <v>123</v>
      </c>
      <c r="D17" s="403">
        <v>88.5</v>
      </c>
      <c r="E17" s="675"/>
      <c r="F17" s="674"/>
    </row>
    <row r="18" spans="1:6" s="170" customFormat="1" ht="27">
      <c r="A18" s="161">
        <v>10</v>
      </c>
      <c r="B18" s="123" t="s">
        <v>143</v>
      </c>
      <c r="C18" s="98" t="s">
        <v>135</v>
      </c>
      <c r="D18" s="452">
        <f>D17*2.2</f>
        <v>194.70000000000002</v>
      </c>
      <c r="E18" s="675"/>
      <c r="F18" s="674"/>
    </row>
    <row r="19" spans="1:6" s="170" customFormat="1" ht="54">
      <c r="A19" s="162">
        <v>11</v>
      </c>
      <c r="B19" s="123" t="s">
        <v>144</v>
      </c>
      <c r="C19" s="403" t="s">
        <v>331</v>
      </c>
      <c r="D19" s="403">
        <f>D18</f>
        <v>194.70000000000002</v>
      </c>
      <c r="E19" s="675"/>
      <c r="F19" s="674"/>
    </row>
    <row r="20" spans="1:6" s="170" customFormat="1" ht="40.5">
      <c r="A20" s="98">
        <v>12</v>
      </c>
      <c r="B20" s="123" t="s">
        <v>145</v>
      </c>
      <c r="C20" s="98" t="s">
        <v>125</v>
      </c>
      <c r="D20" s="453">
        <f>D18</f>
        <v>194.70000000000002</v>
      </c>
      <c r="E20" s="675"/>
      <c r="F20" s="674"/>
    </row>
    <row r="21" spans="1:6" s="170" customFormat="1" ht="54">
      <c r="A21" s="162">
        <v>13</v>
      </c>
      <c r="B21" s="123" t="s">
        <v>151</v>
      </c>
      <c r="C21" s="162" t="s">
        <v>146</v>
      </c>
      <c r="D21" s="164">
        <v>54.4</v>
      </c>
      <c r="E21" s="675"/>
      <c r="F21" s="674"/>
    </row>
    <row r="22" spans="1:6" s="170" customFormat="1" ht="13.5">
      <c r="A22" s="162">
        <v>14</v>
      </c>
      <c r="B22" s="123" t="s">
        <v>152</v>
      </c>
      <c r="C22" s="168" t="s">
        <v>147</v>
      </c>
      <c r="D22" s="165">
        <f>D21</f>
        <v>54.4</v>
      </c>
      <c r="E22" s="675"/>
      <c r="F22" s="674"/>
    </row>
    <row r="23" spans="1:6" s="170" customFormat="1" ht="40.5">
      <c r="A23" s="162">
        <v>15</v>
      </c>
      <c r="B23" s="123" t="s">
        <v>149</v>
      </c>
      <c r="C23" s="162" t="s">
        <v>31</v>
      </c>
      <c r="D23" s="164">
        <v>8</v>
      </c>
      <c r="E23" s="675"/>
      <c r="F23" s="674"/>
    </row>
    <row r="24" spans="1:6" s="170" customFormat="1" ht="29.25" customHeight="1">
      <c r="A24" s="162">
        <v>16</v>
      </c>
      <c r="B24" s="123" t="s">
        <v>150</v>
      </c>
      <c r="C24" s="162" t="s">
        <v>30</v>
      </c>
      <c r="D24" s="169">
        <v>0.23200000000000001</v>
      </c>
      <c r="E24" s="675"/>
      <c r="F24" s="674"/>
    </row>
    <row r="25" spans="1:6" s="170" customFormat="1" ht="53.25" customHeight="1">
      <c r="A25" s="162">
        <v>17</v>
      </c>
      <c r="B25" s="123" t="s">
        <v>153</v>
      </c>
      <c r="C25" s="162" t="s">
        <v>123</v>
      </c>
      <c r="D25" s="165">
        <v>0.72</v>
      </c>
      <c r="E25" s="675"/>
      <c r="F25" s="674"/>
    </row>
    <row r="26" spans="1:6" s="170" customFormat="1" ht="61.5" customHeight="1">
      <c r="A26" s="98">
        <v>18</v>
      </c>
      <c r="B26" s="506" t="s">
        <v>161</v>
      </c>
      <c r="C26" s="503" t="s">
        <v>7</v>
      </c>
      <c r="D26" s="453">
        <v>192</v>
      </c>
      <c r="E26" s="675"/>
      <c r="F26" s="674"/>
    </row>
    <row r="27" spans="1:6" s="170" customFormat="1" ht="25.5">
      <c r="A27" s="98">
        <v>18</v>
      </c>
      <c r="B27" s="506" t="s">
        <v>157</v>
      </c>
      <c r="C27" s="503" t="s">
        <v>125</v>
      </c>
      <c r="D27" s="507">
        <f>SUM(D28:D30)</f>
        <v>3.1620000000000004</v>
      </c>
      <c r="E27" s="675"/>
      <c r="F27" s="674"/>
    </row>
    <row r="28" spans="1:6" s="170" customFormat="1" ht="13.5">
      <c r="A28" s="98"/>
      <c r="B28" s="506" t="s">
        <v>159</v>
      </c>
      <c r="C28" s="503" t="s">
        <v>156</v>
      </c>
      <c r="D28" s="507">
        <v>2.181</v>
      </c>
      <c r="E28" s="675"/>
      <c r="F28" s="501"/>
    </row>
    <row r="29" spans="1:6" s="170" customFormat="1" ht="13.5">
      <c r="A29" s="98"/>
      <c r="B29" s="506" t="s">
        <v>158</v>
      </c>
      <c r="C29" s="503" t="s">
        <v>156</v>
      </c>
      <c r="D29" s="507">
        <v>0.78900000000000003</v>
      </c>
      <c r="E29" s="675"/>
      <c r="F29" s="501"/>
    </row>
    <row r="30" spans="1:6" s="170" customFormat="1" ht="13.5">
      <c r="A30" s="98"/>
      <c r="B30" s="506" t="s">
        <v>155</v>
      </c>
      <c r="C30" s="503" t="s">
        <v>156</v>
      </c>
      <c r="D30" s="507">
        <v>0.192</v>
      </c>
      <c r="E30" s="675"/>
      <c r="F30" s="501"/>
    </row>
    <row r="31" spans="1:6" s="170" customFormat="1" ht="45.75" customHeight="1">
      <c r="A31" s="399">
        <v>19</v>
      </c>
      <c r="B31" s="508" t="s">
        <v>154</v>
      </c>
      <c r="C31" s="509" t="s">
        <v>141</v>
      </c>
      <c r="D31" s="510">
        <f>D27</f>
        <v>3.1620000000000004</v>
      </c>
      <c r="E31" s="675"/>
      <c r="F31" s="674"/>
    </row>
    <row r="32" spans="1:6" s="170" customFormat="1" ht="25.5">
      <c r="A32" s="98">
        <v>20</v>
      </c>
      <c r="B32" s="506" t="s">
        <v>162</v>
      </c>
      <c r="C32" s="503" t="s">
        <v>29</v>
      </c>
      <c r="D32" s="453">
        <v>1</v>
      </c>
      <c r="E32" s="675"/>
      <c r="F32" s="674"/>
    </row>
    <row r="33" spans="1:6" s="170" customFormat="1" ht="30.75" customHeight="1">
      <c r="A33" s="511"/>
      <c r="B33" s="512" t="s">
        <v>165</v>
      </c>
      <c r="C33" s="513" t="s">
        <v>53</v>
      </c>
      <c r="D33" s="171">
        <v>120</v>
      </c>
      <c r="E33" s="675"/>
      <c r="F33" s="172"/>
    </row>
    <row r="34" spans="1:6" s="170" customFormat="1" ht="40.5">
      <c r="A34" s="161">
        <v>1</v>
      </c>
      <c r="B34" s="123" t="s">
        <v>170</v>
      </c>
      <c r="C34" s="98" t="s">
        <v>163</v>
      </c>
      <c r="D34" s="403">
        <v>500</v>
      </c>
      <c r="E34" s="675"/>
      <c r="F34" s="674"/>
    </row>
    <row r="35" spans="1:6" s="170" customFormat="1" ht="69.75" customHeight="1">
      <c r="A35" s="98">
        <v>2</v>
      </c>
      <c r="B35" s="123" t="s">
        <v>168</v>
      </c>
      <c r="C35" s="503" t="s">
        <v>12</v>
      </c>
      <c r="D35" s="453">
        <f>D34*0.04</f>
        <v>20</v>
      </c>
      <c r="E35" s="675"/>
      <c r="F35" s="674"/>
    </row>
    <row r="36" spans="1:6" s="170" customFormat="1" ht="27">
      <c r="A36" s="297"/>
      <c r="B36" s="455" t="s">
        <v>828</v>
      </c>
      <c r="C36" s="297" t="s">
        <v>169</v>
      </c>
      <c r="D36" s="456">
        <v>50</v>
      </c>
      <c r="E36" s="675"/>
      <c r="F36" s="454"/>
    </row>
    <row r="37" spans="1:6" s="170" customFormat="1" ht="54">
      <c r="A37" s="399">
        <v>3</v>
      </c>
      <c r="B37" s="508" t="s">
        <v>166</v>
      </c>
      <c r="C37" s="509" t="s">
        <v>163</v>
      </c>
      <c r="D37" s="510">
        <v>500</v>
      </c>
      <c r="E37" s="675"/>
      <c r="F37" s="674"/>
    </row>
    <row r="38" spans="1:6" s="170" customFormat="1" ht="27">
      <c r="A38" s="514">
        <v>4</v>
      </c>
      <c r="B38" s="515" t="s">
        <v>167</v>
      </c>
      <c r="C38" s="516" t="s">
        <v>29</v>
      </c>
      <c r="D38" s="517">
        <f>D37*0.02</f>
        <v>10</v>
      </c>
      <c r="E38" s="675"/>
      <c r="F38" s="518"/>
    </row>
    <row r="39" spans="1:6" s="170" customFormat="1" ht="40.5">
      <c r="A39" s="98">
        <v>5</v>
      </c>
      <c r="B39" s="123" t="s">
        <v>126</v>
      </c>
      <c r="C39" s="503" t="s">
        <v>7</v>
      </c>
      <c r="D39" s="453">
        <v>400</v>
      </c>
      <c r="E39" s="675"/>
      <c r="F39" s="674"/>
    </row>
    <row r="40" spans="1:6" s="170" customFormat="1" ht="40.5">
      <c r="A40" s="162">
        <v>6</v>
      </c>
      <c r="B40" s="123" t="s">
        <v>171</v>
      </c>
      <c r="C40" s="98" t="s">
        <v>132</v>
      </c>
      <c r="D40" s="164">
        <f>120*0.15</f>
        <v>18</v>
      </c>
      <c r="E40" s="675"/>
      <c r="F40" s="674"/>
    </row>
    <row r="41" spans="1:6" s="170" customFormat="1" ht="25.5">
      <c r="A41" s="98">
        <v>7</v>
      </c>
      <c r="B41" s="506" t="s">
        <v>172</v>
      </c>
      <c r="C41" s="503" t="s">
        <v>29</v>
      </c>
      <c r="D41" s="453">
        <f>120*0.1*0.1</f>
        <v>1.2000000000000002</v>
      </c>
      <c r="E41" s="675"/>
      <c r="F41" s="674"/>
    </row>
    <row r="42" spans="1:6" s="170" customFormat="1" ht="38.25" customHeight="1">
      <c r="A42" s="500">
        <v>8</v>
      </c>
      <c r="B42" s="123" t="s">
        <v>173</v>
      </c>
      <c r="C42" s="98" t="s">
        <v>132</v>
      </c>
      <c r="D42" s="403">
        <f>D40</f>
        <v>18</v>
      </c>
      <c r="E42" s="675"/>
      <c r="F42" s="674"/>
    </row>
    <row r="43" spans="1:6" s="170" customFormat="1">
      <c r="A43" s="511"/>
      <c r="B43" s="519" t="s">
        <v>54</v>
      </c>
      <c r="C43" s="511"/>
      <c r="D43" s="172"/>
      <c r="E43" s="675"/>
      <c r="F43" s="172"/>
    </row>
    <row r="44" spans="1:6" s="170" customFormat="1" ht="27">
      <c r="A44" s="520">
        <v>1</v>
      </c>
      <c r="B44" s="123" t="s">
        <v>175</v>
      </c>
      <c r="C44" s="98" t="s">
        <v>29</v>
      </c>
      <c r="D44" s="521">
        <v>66</v>
      </c>
      <c r="E44" s="675"/>
      <c r="F44" s="674"/>
    </row>
    <row r="45" spans="1:6" s="170" customFormat="1" ht="27">
      <c r="A45" s="98">
        <v>2</v>
      </c>
      <c r="B45" s="123" t="s">
        <v>176</v>
      </c>
      <c r="C45" s="98" t="s">
        <v>125</v>
      </c>
      <c r="D45" s="453">
        <f>D44*1.85</f>
        <v>122.10000000000001</v>
      </c>
      <c r="E45" s="675"/>
      <c r="F45" s="674"/>
    </row>
    <row r="46" spans="1:6" s="170" customFormat="1" ht="27">
      <c r="A46" s="98">
        <v>3</v>
      </c>
      <c r="B46" s="123" t="s">
        <v>177</v>
      </c>
      <c r="C46" s="98" t="s">
        <v>125</v>
      </c>
      <c r="D46" s="165">
        <f>D45</f>
        <v>122.10000000000001</v>
      </c>
      <c r="E46" s="675"/>
      <c r="F46" s="674"/>
    </row>
    <row r="47" spans="1:6" s="170" customFormat="1" ht="27">
      <c r="A47" s="161">
        <v>4</v>
      </c>
      <c r="B47" s="123" t="s">
        <v>363</v>
      </c>
      <c r="C47" s="161" t="s">
        <v>123</v>
      </c>
      <c r="D47" s="502">
        <v>3.8</v>
      </c>
      <c r="E47" s="675"/>
      <c r="F47" s="674"/>
    </row>
    <row r="48" spans="1:6" s="170" customFormat="1" ht="44.25" customHeight="1">
      <c r="A48" s="98">
        <v>5</v>
      </c>
      <c r="B48" s="123" t="s">
        <v>364</v>
      </c>
      <c r="C48" s="503" t="s">
        <v>29</v>
      </c>
      <c r="D48" s="453">
        <v>18</v>
      </c>
      <c r="E48" s="675"/>
      <c r="F48" s="674"/>
    </row>
    <row r="49" spans="1:6" s="170" customFormat="1" ht="13.5">
      <c r="A49" s="126"/>
      <c r="B49" s="504" t="s">
        <v>139</v>
      </c>
      <c r="C49" s="98" t="s">
        <v>141</v>
      </c>
      <c r="D49" s="505">
        <v>1.3360000000000001</v>
      </c>
      <c r="E49" s="675"/>
      <c r="F49" s="88"/>
    </row>
    <row r="50" spans="1:6" s="170" customFormat="1" ht="27">
      <c r="A50" s="104">
        <v>6</v>
      </c>
      <c r="B50" s="160" t="s">
        <v>174</v>
      </c>
      <c r="C50" s="402" t="s">
        <v>141</v>
      </c>
      <c r="D50" s="522">
        <v>0.14000000000000001</v>
      </c>
      <c r="E50" s="675"/>
      <c r="F50" s="674"/>
    </row>
    <row r="51" spans="1:6" s="170" customFormat="1" ht="27">
      <c r="A51" s="98">
        <v>7</v>
      </c>
      <c r="B51" s="523" t="s">
        <v>178</v>
      </c>
      <c r="C51" s="503" t="s">
        <v>125</v>
      </c>
      <c r="D51" s="507">
        <f>SUM(D52:D52)</f>
        <v>0.24</v>
      </c>
      <c r="E51" s="675"/>
      <c r="F51" s="674"/>
    </row>
    <row r="52" spans="1:6" s="170" customFormat="1" ht="17.25" customHeight="1">
      <c r="A52" s="98"/>
      <c r="B52" s="123" t="s">
        <v>179</v>
      </c>
      <c r="C52" s="503" t="s">
        <v>156</v>
      </c>
      <c r="D52" s="507">
        <v>0.24</v>
      </c>
      <c r="E52" s="675"/>
      <c r="F52" s="501"/>
    </row>
    <row r="53" spans="1:6" s="170" customFormat="1" ht="42.75" customHeight="1">
      <c r="A53" s="104">
        <v>8</v>
      </c>
      <c r="B53" s="160" t="s">
        <v>154</v>
      </c>
      <c r="C53" s="402" t="s">
        <v>141</v>
      </c>
      <c r="D53" s="522">
        <f>D51</f>
        <v>0.24</v>
      </c>
      <c r="E53" s="675"/>
      <c r="F53" s="674"/>
    </row>
    <row r="54" spans="1:6" s="170" customFormat="1" ht="42" customHeight="1">
      <c r="A54" s="98">
        <v>9</v>
      </c>
      <c r="B54" s="123" t="s">
        <v>180</v>
      </c>
      <c r="C54" s="503" t="s">
        <v>29</v>
      </c>
      <c r="D54" s="453">
        <v>5.5</v>
      </c>
      <c r="E54" s="675"/>
      <c r="F54" s="674"/>
    </row>
    <row r="55" spans="1:6" s="170" customFormat="1" ht="15" customHeight="1">
      <c r="A55" s="126"/>
      <c r="B55" s="504" t="s">
        <v>139</v>
      </c>
      <c r="C55" s="126" t="s">
        <v>141</v>
      </c>
      <c r="D55" s="524">
        <v>0.42499999999999999</v>
      </c>
      <c r="E55" s="675"/>
      <c r="F55" s="88"/>
    </row>
    <row r="56" spans="1:6" s="170" customFormat="1" ht="27">
      <c r="A56" s="98">
        <v>10</v>
      </c>
      <c r="B56" s="523" t="s">
        <v>184</v>
      </c>
      <c r="C56" s="503" t="s">
        <v>125</v>
      </c>
      <c r="D56" s="507">
        <f>SUM(D57:D59)</f>
        <v>7.5940000000000003</v>
      </c>
      <c r="E56" s="675"/>
      <c r="F56" s="674"/>
    </row>
    <row r="57" spans="1:6" s="170" customFormat="1" ht="13.5">
      <c r="A57" s="98"/>
      <c r="B57" s="506" t="s">
        <v>181</v>
      </c>
      <c r="C57" s="503" t="s">
        <v>156</v>
      </c>
      <c r="D57" s="507">
        <v>6.7080000000000002</v>
      </c>
      <c r="E57" s="675"/>
      <c r="F57" s="457"/>
    </row>
    <row r="58" spans="1:6" s="170" customFormat="1" ht="13.5">
      <c r="A58" s="98"/>
      <c r="B58" s="506" t="s">
        <v>158</v>
      </c>
      <c r="C58" s="503" t="s">
        <v>156</v>
      </c>
      <c r="D58" s="507">
        <v>0.32</v>
      </c>
      <c r="E58" s="675"/>
      <c r="F58" s="457"/>
    </row>
    <row r="59" spans="1:6" s="170" customFormat="1" ht="13.5">
      <c r="A59" s="98"/>
      <c r="B59" s="506" t="s">
        <v>182</v>
      </c>
      <c r="C59" s="503" t="s">
        <v>156</v>
      </c>
      <c r="D59" s="507">
        <v>0.56599999999999995</v>
      </c>
      <c r="E59" s="675"/>
      <c r="F59" s="457"/>
    </row>
    <row r="60" spans="1:6" s="170" customFormat="1" ht="42.75" customHeight="1">
      <c r="A60" s="98">
        <v>11</v>
      </c>
      <c r="B60" s="523" t="s">
        <v>185</v>
      </c>
      <c r="C60" s="503" t="s">
        <v>125</v>
      </c>
      <c r="D60" s="507">
        <f>SUM(D61:D63)</f>
        <v>0.18800000000000003</v>
      </c>
      <c r="E60" s="675"/>
      <c r="F60" s="674"/>
    </row>
    <row r="61" spans="1:6" s="170" customFormat="1" ht="13.5">
      <c r="A61" s="98"/>
      <c r="B61" s="506" t="s">
        <v>158</v>
      </c>
      <c r="C61" s="503" t="s">
        <v>156</v>
      </c>
      <c r="D61" s="507">
        <v>0.17</v>
      </c>
      <c r="E61" s="675"/>
      <c r="F61" s="457"/>
    </row>
    <row r="62" spans="1:6" s="170" customFormat="1" ht="13.5">
      <c r="A62" s="98"/>
      <c r="B62" s="506" t="s">
        <v>183</v>
      </c>
      <c r="C62" s="503" t="s">
        <v>156</v>
      </c>
      <c r="D62" s="507">
        <v>6.0000000000000001E-3</v>
      </c>
      <c r="E62" s="675"/>
      <c r="F62" s="457"/>
    </row>
    <row r="63" spans="1:6" s="170" customFormat="1" ht="13.5">
      <c r="A63" s="98"/>
      <c r="B63" s="506" t="s">
        <v>182</v>
      </c>
      <c r="C63" s="503" t="s">
        <v>156</v>
      </c>
      <c r="D63" s="507">
        <v>1.2E-2</v>
      </c>
      <c r="E63" s="675"/>
      <c r="F63" s="457"/>
    </row>
    <row r="64" spans="1:6" s="170" customFormat="1" ht="40.5">
      <c r="A64" s="104">
        <v>12</v>
      </c>
      <c r="B64" s="160" t="s">
        <v>154</v>
      </c>
      <c r="C64" s="402" t="s">
        <v>141</v>
      </c>
      <c r="D64" s="522">
        <f>D56+D60</f>
        <v>7.782</v>
      </c>
      <c r="E64" s="675"/>
      <c r="F64" s="674"/>
    </row>
    <row r="65" spans="1:6" s="170" customFormat="1" ht="40.5">
      <c r="A65" s="98">
        <v>13</v>
      </c>
      <c r="B65" s="123" t="s">
        <v>192</v>
      </c>
      <c r="C65" s="503" t="s">
        <v>29</v>
      </c>
      <c r="D65" s="453">
        <v>4</v>
      </c>
      <c r="E65" s="675"/>
      <c r="F65" s="674"/>
    </row>
    <row r="66" spans="1:6" s="170" customFormat="1" ht="13.5">
      <c r="A66" s="126"/>
      <c r="B66" s="504" t="s">
        <v>139</v>
      </c>
      <c r="C66" s="126" t="s">
        <v>141</v>
      </c>
      <c r="D66" s="524">
        <v>0.48</v>
      </c>
      <c r="E66" s="675"/>
      <c r="F66" s="88"/>
    </row>
    <row r="67" spans="1:6" s="170" customFormat="1" ht="40.5">
      <c r="A67" s="520">
        <v>14</v>
      </c>
      <c r="B67" s="123" t="s">
        <v>186</v>
      </c>
      <c r="C67" s="98" t="s">
        <v>29</v>
      </c>
      <c r="D67" s="521">
        <v>5.2</v>
      </c>
      <c r="E67" s="675"/>
      <c r="F67" s="674"/>
    </row>
    <row r="68" spans="1:6" s="170" customFormat="1" ht="27">
      <c r="A68" s="98">
        <v>15</v>
      </c>
      <c r="B68" s="123" t="s">
        <v>187</v>
      </c>
      <c r="C68" s="98" t="s">
        <v>125</v>
      </c>
      <c r="D68" s="453">
        <f>D67*1.85</f>
        <v>9.620000000000001</v>
      </c>
      <c r="E68" s="675"/>
      <c r="F68" s="674"/>
    </row>
    <row r="69" spans="1:6" s="170" customFormat="1" ht="27">
      <c r="A69" s="98">
        <v>16</v>
      </c>
      <c r="B69" s="123" t="s">
        <v>177</v>
      </c>
      <c r="C69" s="98" t="s">
        <v>125</v>
      </c>
      <c r="D69" s="165">
        <f>D68</f>
        <v>9.620000000000001</v>
      </c>
      <c r="E69" s="675"/>
      <c r="F69" s="501"/>
    </row>
    <row r="70" spans="1:6" s="170" customFormat="1" ht="40.5">
      <c r="A70" s="98">
        <v>17</v>
      </c>
      <c r="B70" s="123" t="s">
        <v>188</v>
      </c>
      <c r="C70" s="503" t="s">
        <v>29</v>
      </c>
      <c r="D70" s="453">
        <v>5.2</v>
      </c>
      <c r="E70" s="675"/>
      <c r="F70" s="674"/>
    </row>
    <row r="71" spans="1:6" s="170" customFormat="1" ht="27">
      <c r="A71" s="98">
        <v>18</v>
      </c>
      <c r="B71" s="523" t="s">
        <v>189</v>
      </c>
      <c r="C71" s="503" t="s">
        <v>125</v>
      </c>
      <c r="D71" s="507">
        <f>SUM(D72:D73)</f>
        <v>1.1200000000000001</v>
      </c>
      <c r="E71" s="675"/>
      <c r="F71" s="674"/>
    </row>
    <row r="72" spans="1:6" s="170" customFormat="1" ht="27">
      <c r="A72" s="98"/>
      <c r="B72" s="160" t="s">
        <v>190</v>
      </c>
      <c r="C72" s="503" t="s">
        <v>156</v>
      </c>
      <c r="D72" s="507">
        <v>0.99199999999999999</v>
      </c>
      <c r="E72" s="675"/>
      <c r="F72" s="457"/>
    </row>
    <row r="73" spans="1:6" s="170" customFormat="1" ht="13.5">
      <c r="A73" s="126"/>
      <c r="B73" s="506" t="s">
        <v>139</v>
      </c>
      <c r="C73" s="98" t="s">
        <v>141</v>
      </c>
      <c r="D73" s="505">
        <v>0.128</v>
      </c>
      <c r="E73" s="675"/>
      <c r="F73" s="88"/>
    </row>
    <row r="74" spans="1:6" s="170" customFormat="1" ht="40.5">
      <c r="A74" s="104">
        <v>18</v>
      </c>
      <c r="B74" s="160" t="s">
        <v>154</v>
      </c>
      <c r="C74" s="402" t="s">
        <v>141</v>
      </c>
      <c r="D74" s="522">
        <f>D71</f>
        <v>1.1200000000000001</v>
      </c>
      <c r="E74" s="675"/>
      <c r="F74" s="674"/>
    </row>
    <row r="75" spans="1:6" s="170" customFormat="1">
      <c r="A75" s="633"/>
      <c r="B75" s="910" t="s">
        <v>9</v>
      </c>
      <c r="C75" s="633"/>
      <c r="D75" s="911"/>
      <c r="E75" s="311"/>
      <c r="F75" s="403"/>
    </row>
  </sheetData>
  <mergeCells count="3">
    <mergeCell ref="A1:F1"/>
    <mergeCell ref="A2:F2"/>
    <mergeCell ref="A3:F3"/>
  </mergeCells>
  <phoneticPr fontId="42" type="noConversion"/>
  <pageMargins left="0.23622047244094491" right="0.23622047244094491" top="0.74803149606299213" bottom="0.74803149606299213" header="0.31496062992125984" footer="0.31496062992125984"/>
  <pageSetup scale="8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8"/>
  <sheetViews>
    <sheetView topLeftCell="A7" zoomScaleNormal="100" workbookViewId="0">
      <selection activeCell="F7" sqref="F7"/>
    </sheetView>
  </sheetViews>
  <sheetFormatPr defaultColWidth="8.85546875" defaultRowHeight="15"/>
  <cols>
    <col min="1" max="1" width="4" style="628" customWidth="1"/>
    <col min="2" max="2" width="34.140625" style="663" customWidth="1"/>
    <col min="3" max="3" width="7.28515625" style="2" customWidth="1"/>
    <col min="4" max="4" width="10.42578125" style="2" customWidth="1"/>
    <col min="5" max="5" width="14.140625" style="2" bestFit="1" customWidth="1"/>
    <col min="6" max="6" width="8" style="2" customWidth="1"/>
    <col min="7" max="16384" width="8.85546875" style="2"/>
  </cols>
  <sheetData>
    <row r="1" spans="1:6" ht="28.5" customHeight="1">
      <c r="A1" s="734" t="s">
        <v>0</v>
      </c>
      <c r="B1" s="735"/>
      <c r="C1" s="735"/>
      <c r="D1" s="735"/>
      <c r="E1" s="735"/>
      <c r="F1" s="735"/>
    </row>
    <row r="2" spans="1:6" ht="30" customHeight="1">
      <c r="A2" s="734" t="s">
        <v>47</v>
      </c>
      <c r="B2" s="735"/>
      <c r="C2" s="735"/>
      <c r="D2" s="735"/>
      <c r="E2" s="735"/>
      <c r="F2" s="735"/>
    </row>
    <row r="3" spans="1:6">
      <c r="A3" s="734" t="s">
        <v>44</v>
      </c>
      <c r="B3" s="735"/>
      <c r="C3" s="735"/>
      <c r="D3" s="735"/>
      <c r="E3" s="735"/>
      <c r="F3" s="735"/>
    </row>
    <row r="4" spans="1:6" ht="18">
      <c r="A4" s="612"/>
      <c r="B4" s="64"/>
      <c r="C4" s="63"/>
      <c r="D4" s="65"/>
      <c r="E4" s="66"/>
      <c r="F4" s="65"/>
    </row>
    <row r="5" spans="1:6" s="426" customFormat="1" ht="30.75" customHeight="1">
      <c r="A5" s="709" t="s">
        <v>128</v>
      </c>
      <c r="B5" s="704" t="s">
        <v>709</v>
      </c>
      <c r="C5" s="704" t="s">
        <v>130</v>
      </c>
      <c r="D5" s="364" t="s">
        <v>836</v>
      </c>
      <c r="E5" s="364" t="s">
        <v>5</v>
      </c>
      <c r="F5" s="364" t="s">
        <v>4</v>
      </c>
    </row>
    <row r="6" spans="1:6" s="426" customFormat="1" ht="13.5" customHeight="1">
      <c r="A6" s="300">
        <v>1</v>
      </c>
      <c r="B6" s="300">
        <v>2</v>
      </c>
      <c r="C6" s="300">
        <v>3</v>
      </c>
      <c r="D6" s="300">
        <v>4</v>
      </c>
      <c r="E6" s="300">
        <v>5</v>
      </c>
      <c r="F6" s="300">
        <v>6</v>
      </c>
    </row>
    <row r="7" spans="1:6" s="632" customFormat="1">
      <c r="A7" s="105"/>
      <c r="B7" s="414" t="s">
        <v>64</v>
      </c>
      <c r="C7" s="105"/>
      <c r="D7" s="630"/>
      <c r="E7" s="631"/>
      <c r="F7" s="100"/>
    </row>
    <row r="8" spans="1:6" s="632" customFormat="1" ht="30">
      <c r="A8" s="99">
        <v>1</v>
      </c>
      <c r="B8" s="414" t="s">
        <v>65</v>
      </c>
      <c r="C8" s="633" t="s">
        <v>29</v>
      </c>
      <c r="D8" s="101">
        <v>6.5</v>
      </c>
      <c r="E8" s="99"/>
      <c r="F8" s="676"/>
    </row>
    <row r="9" spans="1:6" s="632" customFormat="1" ht="27">
      <c r="A9" s="106">
        <v>2</v>
      </c>
      <c r="B9" s="187" t="s">
        <v>191</v>
      </c>
      <c r="C9" s="98" t="s">
        <v>135</v>
      </c>
      <c r="D9" s="452">
        <f>D8*1.8</f>
        <v>11.700000000000001</v>
      </c>
      <c r="E9" s="526"/>
      <c r="F9" s="676"/>
    </row>
    <row r="10" spans="1:6" s="632" customFormat="1" ht="40.5">
      <c r="A10" s="126">
        <v>3</v>
      </c>
      <c r="B10" s="187" t="s">
        <v>196</v>
      </c>
      <c r="C10" s="98" t="s">
        <v>125</v>
      </c>
      <c r="D10" s="453">
        <f>D9</f>
        <v>11.700000000000001</v>
      </c>
      <c r="E10" s="88"/>
      <c r="F10" s="676"/>
    </row>
    <row r="11" spans="1:6" s="632" customFormat="1" ht="40.5">
      <c r="A11" s="126">
        <v>4</v>
      </c>
      <c r="B11" s="187" t="s">
        <v>197</v>
      </c>
      <c r="C11" s="98" t="s">
        <v>125</v>
      </c>
      <c r="D11" s="165">
        <f>D10</f>
        <v>11.700000000000001</v>
      </c>
      <c r="E11" s="501"/>
      <c r="F11" s="501"/>
    </row>
    <row r="12" spans="1:6" s="632" customFormat="1" ht="81.75" customHeight="1">
      <c r="A12" s="163">
        <v>5</v>
      </c>
      <c r="B12" s="634" t="s">
        <v>229</v>
      </c>
      <c r="C12" s="161" t="s">
        <v>132</v>
      </c>
      <c r="D12" s="502">
        <v>500</v>
      </c>
      <c r="E12" s="678"/>
      <c r="F12" s="677"/>
    </row>
    <row r="13" spans="1:6" s="632" customFormat="1" ht="29.25" customHeight="1">
      <c r="A13" s="107" t="s">
        <v>233</v>
      </c>
      <c r="B13" s="187" t="s">
        <v>230</v>
      </c>
      <c r="C13" s="98" t="s">
        <v>132</v>
      </c>
      <c r="D13" s="403">
        <v>1000</v>
      </c>
      <c r="E13" s="678"/>
      <c r="F13" s="677"/>
    </row>
    <row r="14" spans="1:6" s="632" customFormat="1" ht="94.5" customHeight="1">
      <c r="A14" s="106" t="s">
        <v>234</v>
      </c>
      <c r="B14" s="634" t="s">
        <v>231</v>
      </c>
      <c r="C14" s="161" t="s">
        <v>132</v>
      </c>
      <c r="D14" s="502">
        <v>1000</v>
      </c>
      <c r="E14" s="678"/>
      <c r="F14" s="677"/>
    </row>
    <row r="15" spans="1:6" s="632" customFormat="1" ht="45" customHeight="1">
      <c r="A15" s="106">
        <v>7</v>
      </c>
      <c r="B15" s="635" t="s">
        <v>66</v>
      </c>
      <c r="C15" s="161" t="s">
        <v>132</v>
      </c>
      <c r="D15" s="502">
        <v>45</v>
      </c>
      <c r="E15" s="678"/>
      <c r="F15" s="677"/>
    </row>
    <row r="16" spans="1:6" s="632" customFormat="1" ht="30">
      <c r="A16" s="163">
        <v>8</v>
      </c>
      <c r="B16" s="635" t="s">
        <v>67</v>
      </c>
      <c r="C16" s="636" t="s">
        <v>218</v>
      </c>
      <c r="D16" s="102">
        <v>456.45</v>
      </c>
      <c r="E16" s="678"/>
      <c r="F16" s="677"/>
    </row>
    <row r="17" spans="1:6" s="632" customFormat="1" ht="36.75" customHeight="1">
      <c r="A17" s="163">
        <v>9</v>
      </c>
      <c r="B17" s="187" t="s">
        <v>238</v>
      </c>
      <c r="C17" s="161" t="s">
        <v>132</v>
      </c>
      <c r="D17" s="164">
        <f>D16</f>
        <v>456.45</v>
      </c>
      <c r="E17" s="678"/>
      <c r="F17" s="677"/>
    </row>
    <row r="18" spans="1:6" s="632" customFormat="1" ht="60">
      <c r="A18" s="163">
        <v>10</v>
      </c>
      <c r="B18" s="414" t="s">
        <v>232</v>
      </c>
      <c r="C18" s="636" t="s">
        <v>218</v>
      </c>
      <c r="D18" s="102">
        <v>456.45</v>
      </c>
      <c r="E18" s="678"/>
      <c r="F18" s="677"/>
    </row>
    <row r="19" spans="1:6" s="632" customFormat="1" ht="43.5">
      <c r="A19" s="399">
        <v>11</v>
      </c>
      <c r="B19" s="637" t="s">
        <v>219</v>
      </c>
      <c r="C19" s="401" t="s">
        <v>193</v>
      </c>
      <c r="D19" s="103">
        <v>456.45</v>
      </c>
      <c r="E19" s="678"/>
      <c r="F19" s="677"/>
    </row>
    <row r="20" spans="1:6" s="632" customFormat="1" ht="45">
      <c r="A20" s="638">
        <v>12</v>
      </c>
      <c r="B20" s="635" t="s">
        <v>68</v>
      </c>
      <c r="C20" s="639" t="s">
        <v>216</v>
      </c>
      <c r="D20" s="640">
        <v>30</v>
      </c>
      <c r="E20" s="678"/>
      <c r="F20" s="677"/>
    </row>
    <row r="21" spans="1:6" s="632" customFormat="1" ht="30">
      <c r="A21" s="106">
        <v>13</v>
      </c>
      <c r="B21" s="414" t="s">
        <v>195</v>
      </c>
      <c r="C21" s="161" t="s">
        <v>132</v>
      </c>
      <c r="D21" s="502">
        <v>12</v>
      </c>
      <c r="E21" s="678"/>
      <c r="F21" s="677"/>
    </row>
    <row r="22" spans="1:6" s="632" customFormat="1" ht="27">
      <c r="A22" s="106">
        <v>14</v>
      </c>
      <c r="B22" s="187" t="s">
        <v>207</v>
      </c>
      <c r="C22" s="161" t="s">
        <v>132</v>
      </c>
      <c r="D22" s="502">
        <f>D21</f>
        <v>12</v>
      </c>
      <c r="E22" s="678"/>
      <c r="F22" s="677"/>
    </row>
    <row r="23" spans="1:6" s="632" customFormat="1" ht="90">
      <c r="A23" s="163">
        <v>15</v>
      </c>
      <c r="B23" s="414" t="s">
        <v>235</v>
      </c>
      <c r="C23" s="415" t="s">
        <v>194</v>
      </c>
      <c r="D23" s="415">
        <v>70</v>
      </c>
      <c r="E23" s="678"/>
      <c r="F23" s="677"/>
    </row>
    <row r="24" spans="1:6" s="632" customFormat="1" ht="45">
      <c r="A24" s="163">
        <v>16</v>
      </c>
      <c r="B24" s="414" t="s">
        <v>70</v>
      </c>
      <c r="C24" s="633" t="s">
        <v>12</v>
      </c>
      <c r="D24" s="101">
        <v>70</v>
      </c>
      <c r="E24" s="678"/>
      <c r="F24" s="677"/>
    </row>
    <row r="25" spans="1:6" s="632" customFormat="1" ht="107.25" customHeight="1">
      <c r="A25" s="163">
        <v>17</v>
      </c>
      <c r="B25" s="634" t="s">
        <v>236</v>
      </c>
      <c r="C25" s="633" t="s">
        <v>12</v>
      </c>
      <c r="D25" s="101">
        <v>155</v>
      </c>
      <c r="E25" s="678"/>
      <c r="F25" s="677"/>
    </row>
    <row r="26" spans="1:6" s="632" customFormat="1" ht="13.5">
      <c r="A26" s="526">
        <v>18</v>
      </c>
      <c r="B26" s="187" t="s">
        <v>237</v>
      </c>
      <c r="C26" s="98" t="s">
        <v>12</v>
      </c>
      <c r="D26" s="164">
        <v>23</v>
      </c>
      <c r="E26" s="678"/>
      <c r="F26" s="677"/>
    </row>
    <row r="27" spans="1:6" s="632" customFormat="1">
      <c r="A27" s="163">
        <v>19</v>
      </c>
      <c r="B27" s="634" t="s">
        <v>239</v>
      </c>
      <c r="C27" s="161" t="s">
        <v>123</v>
      </c>
      <c r="D27" s="388">
        <v>2</v>
      </c>
      <c r="E27" s="678"/>
      <c r="F27" s="677"/>
    </row>
    <row r="28" spans="1:6" s="632" customFormat="1" ht="27">
      <c r="A28" s="107">
        <v>20</v>
      </c>
      <c r="B28" s="187" t="s">
        <v>240</v>
      </c>
      <c r="C28" s="98" t="s">
        <v>12</v>
      </c>
      <c r="D28" s="403">
        <v>23</v>
      </c>
      <c r="E28" s="678"/>
      <c r="F28" s="677"/>
    </row>
    <row r="29" spans="1:6" s="632" customFormat="1" ht="44.25" customHeight="1">
      <c r="A29" s="107">
        <v>21</v>
      </c>
      <c r="B29" s="187" t="s">
        <v>241</v>
      </c>
      <c r="C29" s="98" t="s">
        <v>123</v>
      </c>
      <c r="D29" s="403">
        <v>6</v>
      </c>
      <c r="E29" s="678"/>
      <c r="F29" s="677"/>
    </row>
    <row r="30" spans="1:6" s="632" customFormat="1" ht="60">
      <c r="A30" s="163">
        <v>22</v>
      </c>
      <c r="B30" s="634" t="s">
        <v>242</v>
      </c>
      <c r="C30" s="161" t="s">
        <v>123</v>
      </c>
      <c r="D30" s="164">
        <v>6</v>
      </c>
      <c r="E30" s="678"/>
      <c r="F30" s="677"/>
    </row>
    <row r="31" spans="1:6" s="632" customFormat="1" ht="150">
      <c r="A31" s="163">
        <v>23</v>
      </c>
      <c r="B31" s="634" t="s">
        <v>243</v>
      </c>
      <c r="C31" s="161" t="s">
        <v>163</v>
      </c>
      <c r="D31" s="164">
        <v>200</v>
      </c>
      <c r="E31" s="678"/>
      <c r="F31" s="677"/>
    </row>
    <row r="32" spans="1:6" s="632" customFormat="1" ht="63" customHeight="1">
      <c r="A32" s="641">
        <v>24</v>
      </c>
      <c r="B32" s="187" t="s">
        <v>244</v>
      </c>
      <c r="C32" s="161" t="s">
        <v>132</v>
      </c>
      <c r="D32" s="164">
        <v>40</v>
      </c>
      <c r="E32" s="678"/>
      <c r="F32" s="677"/>
    </row>
    <row r="33" spans="1:6" s="632" customFormat="1" ht="40.5">
      <c r="A33" s="106">
        <v>25</v>
      </c>
      <c r="B33" s="187" t="s">
        <v>245</v>
      </c>
      <c r="C33" s="161" t="s">
        <v>132</v>
      </c>
      <c r="D33" s="502">
        <v>80</v>
      </c>
      <c r="E33" s="678"/>
      <c r="F33" s="677"/>
    </row>
    <row r="34" spans="1:6" s="632" customFormat="1" ht="81">
      <c r="A34" s="163">
        <v>26</v>
      </c>
      <c r="B34" s="187" t="s">
        <v>246</v>
      </c>
      <c r="C34" s="161" t="s">
        <v>132</v>
      </c>
      <c r="D34" s="164">
        <v>25</v>
      </c>
      <c r="E34" s="678"/>
      <c r="F34" s="677"/>
    </row>
    <row r="35" spans="1:6" s="632" customFormat="1" ht="30">
      <c r="A35" s="163">
        <v>27</v>
      </c>
      <c r="B35" s="414" t="s">
        <v>247</v>
      </c>
      <c r="C35" s="633" t="s">
        <v>12</v>
      </c>
      <c r="D35" s="101">
        <f>D34</f>
        <v>25</v>
      </c>
      <c r="E35" s="678"/>
      <c r="F35" s="677"/>
    </row>
    <row r="36" spans="1:6" s="632" customFormat="1" ht="40.5">
      <c r="A36" s="163">
        <v>28</v>
      </c>
      <c r="B36" s="418" t="s">
        <v>248</v>
      </c>
      <c r="C36" s="415" t="s">
        <v>194</v>
      </c>
      <c r="D36" s="415">
        <v>100</v>
      </c>
      <c r="E36" s="678"/>
      <c r="F36" s="677"/>
    </row>
    <row r="37" spans="1:6" s="632" customFormat="1" ht="48.75" customHeight="1">
      <c r="A37" s="163">
        <v>29</v>
      </c>
      <c r="B37" s="634" t="s">
        <v>249</v>
      </c>
      <c r="C37" s="98" t="s">
        <v>132</v>
      </c>
      <c r="D37" s="164">
        <v>100</v>
      </c>
      <c r="E37" s="678"/>
      <c r="F37" s="677"/>
    </row>
    <row r="38" spans="1:6" s="632" customFormat="1" ht="30">
      <c r="A38" s="163">
        <v>30</v>
      </c>
      <c r="B38" s="634" t="s">
        <v>250</v>
      </c>
      <c r="C38" s="161" t="s">
        <v>123</v>
      </c>
      <c r="D38" s="164">
        <v>12</v>
      </c>
      <c r="E38" s="678"/>
      <c r="F38" s="677"/>
    </row>
    <row r="39" spans="1:6" s="632" customFormat="1" ht="87" customHeight="1">
      <c r="A39" s="163">
        <v>31</v>
      </c>
      <c r="B39" s="634" t="s">
        <v>251</v>
      </c>
      <c r="C39" s="161" t="s">
        <v>132</v>
      </c>
      <c r="D39" s="164">
        <v>6</v>
      </c>
      <c r="E39" s="678"/>
      <c r="F39" s="677"/>
    </row>
    <row r="40" spans="1:6" s="632" customFormat="1" ht="40.5">
      <c r="A40" s="106">
        <v>32</v>
      </c>
      <c r="B40" s="187" t="s">
        <v>252</v>
      </c>
      <c r="C40" s="161" t="s">
        <v>132</v>
      </c>
      <c r="D40" s="502">
        <f>D39</f>
        <v>6</v>
      </c>
      <c r="E40" s="678"/>
      <c r="F40" s="677"/>
    </row>
    <row r="41" spans="1:6" s="679" customFormat="1">
      <c r="A41" s="681"/>
      <c r="B41" s="682" t="s">
        <v>83</v>
      </c>
      <c r="C41" s="683"/>
      <c r="D41" s="683"/>
      <c r="E41" s="685"/>
      <c r="F41" s="684"/>
    </row>
    <row r="42" spans="1:6" s="632" customFormat="1">
      <c r="A42" s="642"/>
      <c r="B42" s="414" t="s">
        <v>275</v>
      </c>
      <c r="C42" s="105"/>
      <c r="D42" s="105"/>
      <c r="E42" s="678"/>
      <c r="F42" s="643"/>
    </row>
    <row r="43" spans="1:6" s="632" customFormat="1" ht="30">
      <c r="A43" s="99">
        <v>1</v>
      </c>
      <c r="B43" s="414" t="s">
        <v>65</v>
      </c>
      <c r="C43" s="633" t="s">
        <v>29</v>
      </c>
      <c r="D43" s="101">
        <v>40</v>
      </c>
      <c r="E43" s="678"/>
      <c r="F43" s="677"/>
    </row>
    <row r="44" spans="1:6" s="632" customFormat="1" ht="36" customHeight="1">
      <c r="A44" s="107">
        <v>2</v>
      </c>
      <c r="B44" s="414" t="s">
        <v>97</v>
      </c>
      <c r="C44" s="633" t="s">
        <v>12</v>
      </c>
      <c r="D44" s="101">
        <v>21.7</v>
      </c>
      <c r="E44" s="678"/>
      <c r="F44" s="677"/>
    </row>
    <row r="45" spans="1:6" s="632" customFormat="1" ht="30">
      <c r="A45" s="107">
        <v>3</v>
      </c>
      <c r="B45" s="414" t="s">
        <v>102</v>
      </c>
      <c r="C45" s="633" t="s">
        <v>12</v>
      </c>
      <c r="D45" s="101">
        <v>310</v>
      </c>
      <c r="E45" s="678"/>
      <c r="F45" s="677"/>
    </row>
    <row r="46" spans="1:6" s="632" customFormat="1" ht="60">
      <c r="A46" s="644">
        <v>4</v>
      </c>
      <c r="B46" s="645" t="s">
        <v>271</v>
      </c>
      <c r="C46" s="646" t="s">
        <v>132</v>
      </c>
      <c r="D46" s="647">
        <v>170</v>
      </c>
      <c r="E46" s="678"/>
      <c r="F46" s="677"/>
    </row>
    <row r="47" spans="1:6" s="632" customFormat="1" ht="54">
      <c r="A47" s="107">
        <v>5</v>
      </c>
      <c r="B47" s="187" t="s">
        <v>262</v>
      </c>
      <c r="C47" s="403" t="s">
        <v>257</v>
      </c>
      <c r="D47" s="648">
        <v>5</v>
      </c>
      <c r="E47" s="678"/>
      <c r="F47" s="677"/>
    </row>
    <row r="48" spans="1:6" s="632" customFormat="1" ht="40.5">
      <c r="A48" s="107">
        <v>6</v>
      </c>
      <c r="B48" s="187" t="s">
        <v>258</v>
      </c>
      <c r="C48" s="403" t="s">
        <v>257</v>
      </c>
      <c r="D48" s="648">
        <v>5</v>
      </c>
      <c r="E48" s="678"/>
      <c r="F48" s="677"/>
    </row>
    <row r="49" spans="1:6" s="632" customFormat="1" ht="27">
      <c r="A49" s="107">
        <v>7</v>
      </c>
      <c r="B49" s="187" t="s">
        <v>261</v>
      </c>
      <c r="C49" s="98" t="s">
        <v>132</v>
      </c>
      <c r="D49" s="403">
        <v>46</v>
      </c>
      <c r="E49" s="678"/>
      <c r="F49" s="677"/>
    </row>
    <row r="50" spans="1:6" s="632" customFormat="1" ht="40.5">
      <c r="A50" s="107">
        <v>8</v>
      </c>
      <c r="B50" s="187" t="s">
        <v>263</v>
      </c>
      <c r="C50" s="98" t="s">
        <v>264</v>
      </c>
      <c r="D50" s="403">
        <v>50</v>
      </c>
      <c r="E50" s="678"/>
      <c r="F50" s="677"/>
    </row>
    <row r="51" spans="1:6" s="632" customFormat="1" ht="40.5">
      <c r="A51" s="107">
        <v>9</v>
      </c>
      <c r="B51" s="187" t="s">
        <v>265</v>
      </c>
      <c r="C51" s="98" t="s">
        <v>264</v>
      </c>
      <c r="D51" s="403">
        <v>50</v>
      </c>
      <c r="E51" s="678"/>
      <c r="F51" s="677"/>
    </row>
    <row r="52" spans="1:6" s="632" customFormat="1" ht="54">
      <c r="A52" s="107">
        <v>10</v>
      </c>
      <c r="B52" s="187" t="s">
        <v>266</v>
      </c>
      <c r="C52" s="98" t="s">
        <v>12</v>
      </c>
      <c r="D52" s="403">
        <v>10</v>
      </c>
      <c r="E52" s="678"/>
      <c r="F52" s="677"/>
    </row>
    <row r="53" spans="1:6" s="632" customFormat="1" ht="54">
      <c r="A53" s="150">
        <v>11</v>
      </c>
      <c r="B53" s="400" t="s">
        <v>267</v>
      </c>
      <c r="C53" s="192" t="s">
        <v>132</v>
      </c>
      <c r="D53" s="103">
        <v>10</v>
      </c>
      <c r="E53" s="678"/>
      <c r="F53" s="677"/>
    </row>
    <row r="54" spans="1:6" s="632" customFormat="1" ht="90">
      <c r="A54" s="99">
        <v>12</v>
      </c>
      <c r="B54" s="649" t="s">
        <v>269</v>
      </c>
      <c r="C54" s="633" t="s">
        <v>29</v>
      </c>
      <c r="D54" s="101">
        <v>10</v>
      </c>
      <c r="E54" s="678"/>
      <c r="F54" s="677"/>
    </row>
    <row r="55" spans="1:6" s="632" customFormat="1" ht="27">
      <c r="A55" s="644">
        <v>13</v>
      </c>
      <c r="B55" s="650" t="s">
        <v>268</v>
      </c>
      <c r="C55" s="646" t="s">
        <v>132</v>
      </c>
      <c r="D55" s="647">
        <v>23</v>
      </c>
      <c r="E55" s="678"/>
      <c r="F55" s="677"/>
    </row>
    <row r="56" spans="1:6" s="632" customFormat="1" ht="27">
      <c r="A56" s="107">
        <v>14</v>
      </c>
      <c r="B56" s="187" t="s">
        <v>173</v>
      </c>
      <c r="C56" s="98" t="s">
        <v>132</v>
      </c>
      <c r="D56" s="403">
        <v>1000</v>
      </c>
      <c r="E56" s="678"/>
      <c r="F56" s="677"/>
    </row>
    <row r="57" spans="1:6" s="632" customFormat="1" ht="27">
      <c r="A57" s="107">
        <v>15</v>
      </c>
      <c r="B57" s="187" t="s">
        <v>259</v>
      </c>
      <c r="C57" s="98" t="s">
        <v>132</v>
      </c>
      <c r="D57" s="403">
        <v>160</v>
      </c>
      <c r="E57" s="678"/>
      <c r="F57" s="677"/>
    </row>
    <row r="58" spans="1:6" s="632" customFormat="1" ht="70.5" customHeight="1">
      <c r="A58" s="107">
        <v>16</v>
      </c>
      <c r="B58" s="649" t="s">
        <v>274</v>
      </c>
      <c r="C58" s="633" t="s">
        <v>12</v>
      </c>
      <c r="D58" s="101">
        <v>30</v>
      </c>
      <c r="E58" s="678"/>
      <c r="F58" s="677"/>
    </row>
    <row r="59" spans="1:6" s="632" customFormat="1" ht="57" customHeight="1">
      <c r="A59" s="104">
        <v>17</v>
      </c>
      <c r="B59" s="414" t="s">
        <v>204</v>
      </c>
      <c r="C59" s="633" t="s">
        <v>12</v>
      </c>
      <c r="D59" s="101">
        <v>1596</v>
      </c>
      <c r="E59" s="678"/>
      <c r="F59" s="677"/>
    </row>
    <row r="60" spans="1:6" s="632" customFormat="1" ht="30">
      <c r="A60" s="104">
        <v>18</v>
      </c>
      <c r="B60" s="414" t="s">
        <v>87</v>
      </c>
      <c r="C60" s="633" t="s">
        <v>12</v>
      </c>
      <c r="D60" s="101">
        <v>462</v>
      </c>
      <c r="E60" s="678"/>
      <c r="F60" s="677"/>
    </row>
    <row r="61" spans="1:6" s="632" customFormat="1" ht="27">
      <c r="A61" s="106">
        <v>19</v>
      </c>
      <c r="B61" s="187" t="s">
        <v>198</v>
      </c>
      <c r="C61" s="98" t="s">
        <v>135</v>
      </c>
      <c r="D61" s="452">
        <f>D43*1.8+D44*0.05*2.4+D45*0.03*0.6+D46*0.07+D47*0.01+D48*0.01+D49*0.02*2.4+D50*0.002+D51*0.004+D52*0.009+D53*0.05+D54*1.8+D55*0.005+D56*0.03*2+D57*0.02*2+D58*0.03*0.6+D59*0.0001+D60*0.0001</f>
        <v>180.5428</v>
      </c>
      <c r="E61" s="678"/>
      <c r="F61" s="677"/>
    </row>
    <row r="62" spans="1:6" s="632" customFormat="1" ht="40.5">
      <c r="A62" s="126">
        <v>20</v>
      </c>
      <c r="B62" s="187" t="s">
        <v>196</v>
      </c>
      <c r="C62" s="98" t="s">
        <v>125</v>
      </c>
      <c r="D62" s="453">
        <f>D61</f>
        <v>180.5428</v>
      </c>
      <c r="E62" s="678"/>
      <c r="F62" s="677"/>
    </row>
    <row r="63" spans="1:6" s="632" customFormat="1" ht="40.5">
      <c r="A63" s="126">
        <v>21</v>
      </c>
      <c r="B63" s="187" t="s">
        <v>197</v>
      </c>
      <c r="C63" s="98" t="s">
        <v>125</v>
      </c>
      <c r="D63" s="165">
        <f>D62</f>
        <v>180.5428</v>
      </c>
      <c r="E63" s="678"/>
      <c r="F63" s="501"/>
    </row>
    <row r="64" spans="1:6" s="679" customFormat="1" ht="13.5">
      <c r="A64" s="686"/>
      <c r="B64" s="687" t="s">
        <v>276</v>
      </c>
      <c r="C64" s="688"/>
      <c r="D64" s="688"/>
      <c r="E64" s="685"/>
      <c r="F64" s="688"/>
    </row>
    <row r="65" spans="1:6" s="632" customFormat="1" ht="27">
      <c r="A65" s="107">
        <v>1</v>
      </c>
      <c r="B65" s="187" t="s">
        <v>199</v>
      </c>
      <c r="C65" s="98" t="s">
        <v>15</v>
      </c>
      <c r="D65" s="403">
        <v>1410</v>
      </c>
      <c r="E65" s="678"/>
      <c r="F65" s="677"/>
    </row>
    <row r="66" spans="1:6" s="632" customFormat="1" ht="45">
      <c r="A66" s="163">
        <v>2</v>
      </c>
      <c r="B66" s="414" t="s">
        <v>100</v>
      </c>
      <c r="C66" s="633" t="s">
        <v>29</v>
      </c>
      <c r="D66" s="101">
        <v>3</v>
      </c>
      <c r="E66" s="678"/>
      <c r="F66" s="677"/>
    </row>
    <row r="67" spans="1:6" s="632" customFormat="1" ht="45">
      <c r="A67" s="163">
        <v>3</v>
      </c>
      <c r="B67" s="414" t="s">
        <v>114</v>
      </c>
      <c r="C67" s="633" t="s">
        <v>12</v>
      </c>
      <c r="D67" s="101">
        <v>45</v>
      </c>
      <c r="E67" s="678"/>
      <c r="F67" s="677"/>
    </row>
    <row r="68" spans="1:6" s="632" customFormat="1" ht="45">
      <c r="A68" s="99">
        <v>4</v>
      </c>
      <c r="B68" s="414" t="s">
        <v>84</v>
      </c>
      <c r="C68" s="633" t="s">
        <v>12</v>
      </c>
      <c r="D68" s="101">
        <v>45</v>
      </c>
      <c r="E68" s="678"/>
      <c r="F68" s="677"/>
    </row>
    <row r="69" spans="1:6" s="632" customFormat="1" ht="45">
      <c r="A69" s="163">
        <v>5</v>
      </c>
      <c r="B69" s="414" t="s">
        <v>85</v>
      </c>
      <c r="C69" s="633" t="s">
        <v>12</v>
      </c>
      <c r="D69" s="101">
        <v>43</v>
      </c>
      <c r="E69" s="678"/>
      <c r="F69" s="677"/>
    </row>
    <row r="70" spans="1:6" s="632" customFormat="1" ht="44.25" customHeight="1">
      <c r="A70" s="104">
        <v>6</v>
      </c>
      <c r="B70" s="442" t="s">
        <v>200</v>
      </c>
      <c r="C70" s="161" t="s">
        <v>132</v>
      </c>
      <c r="D70" s="403">
        <v>462</v>
      </c>
      <c r="E70" s="678"/>
      <c r="F70" s="677"/>
    </row>
    <row r="71" spans="1:6" s="632" customFormat="1" ht="27">
      <c r="A71" s="163">
        <v>7</v>
      </c>
      <c r="B71" s="187" t="s">
        <v>201</v>
      </c>
      <c r="C71" s="161" t="s">
        <v>132</v>
      </c>
      <c r="D71" s="164">
        <f>D70</f>
        <v>462</v>
      </c>
      <c r="E71" s="678"/>
      <c r="F71" s="677"/>
    </row>
    <row r="72" spans="1:6" s="632" customFormat="1" ht="30">
      <c r="A72" s="163">
        <v>8</v>
      </c>
      <c r="B72" s="414" t="s">
        <v>86</v>
      </c>
      <c r="C72" s="633" t="s">
        <v>12</v>
      </c>
      <c r="D72" s="101">
        <v>462</v>
      </c>
      <c r="E72" s="678"/>
      <c r="F72" s="677"/>
    </row>
    <row r="73" spans="1:6" s="632" customFormat="1" ht="60">
      <c r="A73" s="405">
        <v>9</v>
      </c>
      <c r="B73" s="637" t="s">
        <v>101</v>
      </c>
      <c r="C73" s="654" t="s">
        <v>12</v>
      </c>
      <c r="D73" s="103">
        <v>462</v>
      </c>
      <c r="E73" s="678"/>
      <c r="F73" s="677"/>
    </row>
    <row r="74" spans="1:6" s="632" customFormat="1">
      <c r="A74" s="405">
        <v>10</v>
      </c>
      <c r="B74" s="637" t="s">
        <v>203</v>
      </c>
      <c r="C74" s="654" t="s">
        <v>12</v>
      </c>
      <c r="D74" s="103">
        <v>462</v>
      </c>
      <c r="E74" s="678"/>
      <c r="F74" s="677"/>
    </row>
    <row r="75" spans="1:6" s="632" customFormat="1" ht="27">
      <c r="A75" s="106">
        <v>11</v>
      </c>
      <c r="B75" s="418" t="s">
        <v>202</v>
      </c>
      <c r="C75" s="415" t="s">
        <v>194</v>
      </c>
      <c r="D75" s="419">
        <f>D74</f>
        <v>462</v>
      </c>
      <c r="E75" s="678"/>
      <c r="F75" s="677"/>
    </row>
    <row r="76" spans="1:6" s="632" customFormat="1" ht="30">
      <c r="A76" s="163">
        <v>12</v>
      </c>
      <c r="B76" s="414" t="s">
        <v>96</v>
      </c>
      <c r="C76" s="633" t="s">
        <v>12</v>
      </c>
      <c r="D76" s="101">
        <v>306</v>
      </c>
      <c r="E76" s="678"/>
      <c r="F76" s="677"/>
    </row>
    <row r="77" spans="1:6" s="632" customFormat="1" ht="40.5">
      <c r="A77" s="106">
        <v>13</v>
      </c>
      <c r="B77" s="187" t="s">
        <v>205</v>
      </c>
      <c r="C77" s="161" t="s">
        <v>132</v>
      </c>
      <c r="D77" s="502">
        <f>D59</f>
        <v>1596</v>
      </c>
      <c r="E77" s="678"/>
      <c r="F77" s="677"/>
    </row>
    <row r="78" spans="1:6" s="632" customFormat="1" ht="37.5" customHeight="1">
      <c r="A78" s="641">
        <v>14</v>
      </c>
      <c r="B78" s="442" t="s">
        <v>217</v>
      </c>
      <c r="C78" s="98" t="s">
        <v>132</v>
      </c>
      <c r="D78" s="164">
        <v>38.799999999999997</v>
      </c>
      <c r="E78" s="678"/>
      <c r="F78" s="677"/>
    </row>
    <row r="79" spans="1:6" s="632" customFormat="1" ht="45">
      <c r="A79" s="641">
        <v>15</v>
      </c>
      <c r="B79" s="635" t="s">
        <v>220</v>
      </c>
      <c r="C79" s="98" t="s">
        <v>132</v>
      </c>
      <c r="D79" s="164">
        <v>38.799999999999997</v>
      </c>
      <c r="E79" s="678"/>
      <c r="F79" s="677"/>
    </row>
    <row r="80" spans="1:6" s="632" customFormat="1" ht="67.5">
      <c r="A80" s="163">
        <v>16</v>
      </c>
      <c r="B80" s="442" t="s">
        <v>255</v>
      </c>
      <c r="C80" s="161" t="s">
        <v>132</v>
      </c>
      <c r="D80" s="407">
        <v>50</v>
      </c>
      <c r="E80" s="678"/>
      <c r="F80" s="338"/>
    </row>
    <row r="81" spans="1:6" s="632" customFormat="1" ht="27">
      <c r="A81" s="106">
        <v>17</v>
      </c>
      <c r="B81" s="187" t="s">
        <v>206</v>
      </c>
      <c r="C81" s="161" t="s">
        <v>132</v>
      </c>
      <c r="D81" s="502">
        <v>18</v>
      </c>
      <c r="E81" s="678"/>
      <c r="F81" s="677"/>
    </row>
    <row r="82" spans="1:6" s="632" customFormat="1" ht="27">
      <c r="A82" s="106">
        <v>18</v>
      </c>
      <c r="B82" s="187" t="s">
        <v>207</v>
      </c>
      <c r="C82" s="161" t="s">
        <v>132</v>
      </c>
      <c r="D82" s="502">
        <f>D81</f>
        <v>18</v>
      </c>
      <c r="E82" s="678"/>
      <c r="F82" s="165"/>
    </row>
    <row r="83" spans="1:6" s="632" customFormat="1" ht="45">
      <c r="A83" s="163">
        <v>19</v>
      </c>
      <c r="B83" s="414" t="s">
        <v>253</v>
      </c>
      <c r="C83" s="161" t="s">
        <v>132</v>
      </c>
      <c r="D83" s="164">
        <v>450</v>
      </c>
      <c r="E83" s="678"/>
      <c r="F83" s="677"/>
    </row>
    <row r="84" spans="1:6" s="632" customFormat="1" ht="40.5">
      <c r="A84" s="106">
        <v>20</v>
      </c>
      <c r="B84" s="418" t="s">
        <v>273</v>
      </c>
      <c r="C84" s="415" t="s">
        <v>194</v>
      </c>
      <c r="D84" s="419">
        <f>D83</f>
        <v>450</v>
      </c>
      <c r="E84" s="678"/>
      <c r="F84" s="677"/>
    </row>
    <row r="85" spans="1:6" s="632" customFormat="1" ht="30">
      <c r="A85" s="163">
        <v>21</v>
      </c>
      <c r="B85" s="634" t="s">
        <v>254</v>
      </c>
      <c r="C85" s="633" t="s">
        <v>12</v>
      </c>
      <c r="D85" s="101">
        <v>100</v>
      </c>
      <c r="E85" s="678"/>
      <c r="F85" s="677"/>
    </row>
    <row r="86" spans="1:6" s="632" customFormat="1" ht="45">
      <c r="A86" s="163">
        <v>22</v>
      </c>
      <c r="B86" s="414" t="s">
        <v>69</v>
      </c>
      <c r="C86" s="415" t="s">
        <v>194</v>
      </c>
      <c r="D86" s="415">
        <v>24.8</v>
      </c>
      <c r="E86" s="678"/>
      <c r="F86" s="677"/>
    </row>
    <row r="87" spans="1:6" s="632" customFormat="1" ht="45">
      <c r="A87" s="163">
        <v>23</v>
      </c>
      <c r="B87" s="414" t="s">
        <v>70</v>
      </c>
      <c r="C87" s="633" t="s">
        <v>12</v>
      </c>
      <c r="D87" s="101">
        <f>D86</f>
        <v>24.8</v>
      </c>
      <c r="E87" s="678"/>
      <c r="F87" s="677"/>
    </row>
    <row r="88" spans="1:6" s="632" customFormat="1" ht="66.75" customHeight="1">
      <c r="A88" s="163">
        <v>24</v>
      </c>
      <c r="B88" s="442" t="s">
        <v>256</v>
      </c>
      <c r="C88" s="161" t="s">
        <v>132</v>
      </c>
      <c r="D88" s="407">
        <v>450</v>
      </c>
      <c r="E88" s="678"/>
      <c r="F88" s="338"/>
    </row>
    <row r="89" spans="1:6" s="632" customFormat="1" ht="45">
      <c r="A89" s="163">
        <v>25</v>
      </c>
      <c r="B89" s="414" t="s">
        <v>260</v>
      </c>
      <c r="C89" s="636" t="s">
        <v>218</v>
      </c>
      <c r="D89" s="102">
        <v>6</v>
      </c>
      <c r="E89" s="678"/>
      <c r="F89" s="677"/>
    </row>
    <row r="90" spans="1:6" s="632" customFormat="1">
      <c r="A90" s="163">
        <v>26</v>
      </c>
      <c r="B90" s="634" t="s">
        <v>270</v>
      </c>
      <c r="C90" s="633" t="s">
        <v>12</v>
      </c>
      <c r="D90" s="101">
        <v>1000</v>
      </c>
      <c r="E90" s="678"/>
      <c r="F90" s="677"/>
    </row>
    <row r="91" spans="1:6" s="632" customFormat="1" ht="30.75" customHeight="1">
      <c r="A91" s="106">
        <v>27</v>
      </c>
      <c r="B91" s="418" t="s">
        <v>202</v>
      </c>
      <c r="C91" s="415" t="s">
        <v>194</v>
      </c>
      <c r="D91" s="419">
        <v>500</v>
      </c>
      <c r="E91" s="678"/>
      <c r="F91" s="677"/>
    </row>
    <row r="92" spans="1:6" s="632" customFormat="1" ht="31.5" customHeight="1">
      <c r="A92" s="106">
        <v>28</v>
      </c>
      <c r="B92" s="187" t="s">
        <v>272</v>
      </c>
      <c r="C92" s="161" t="s">
        <v>132</v>
      </c>
      <c r="D92" s="502">
        <v>1500</v>
      </c>
      <c r="E92" s="678"/>
      <c r="F92" s="677"/>
    </row>
    <row r="93" spans="1:6" s="679" customFormat="1">
      <c r="A93" s="681"/>
      <c r="B93" s="682" t="s">
        <v>88</v>
      </c>
      <c r="C93" s="683"/>
      <c r="D93" s="683"/>
      <c r="E93" s="685"/>
      <c r="F93" s="684"/>
    </row>
    <row r="94" spans="1:6" s="632" customFormat="1">
      <c r="A94" s="642"/>
      <c r="B94" s="414" t="s">
        <v>275</v>
      </c>
      <c r="C94" s="105"/>
      <c r="D94" s="105"/>
      <c r="E94" s="678"/>
      <c r="F94" s="643"/>
    </row>
    <row r="95" spans="1:6" s="632" customFormat="1" ht="30">
      <c r="A95" s="104">
        <v>1</v>
      </c>
      <c r="B95" s="414" t="s">
        <v>87</v>
      </c>
      <c r="C95" s="633" t="s">
        <v>12</v>
      </c>
      <c r="D95" s="101">
        <v>496</v>
      </c>
      <c r="E95" s="678"/>
      <c r="F95" s="677"/>
    </row>
    <row r="96" spans="1:6" s="632" customFormat="1" ht="30">
      <c r="A96" s="104">
        <v>2</v>
      </c>
      <c r="B96" s="414" t="s">
        <v>204</v>
      </c>
      <c r="C96" s="633" t="s">
        <v>12</v>
      </c>
      <c r="D96" s="101">
        <v>1294</v>
      </c>
      <c r="E96" s="678"/>
      <c r="F96" s="677"/>
    </row>
    <row r="97" spans="1:6" s="632" customFormat="1">
      <c r="A97" s="99">
        <v>3</v>
      </c>
      <c r="B97" s="414" t="s">
        <v>89</v>
      </c>
      <c r="C97" s="633" t="s">
        <v>29</v>
      </c>
      <c r="D97" s="101">
        <v>0.5</v>
      </c>
      <c r="E97" s="678"/>
      <c r="F97" s="677"/>
    </row>
    <row r="98" spans="1:6" s="632" customFormat="1" ht="30">
      <c r="A98" s="107">
        <v>4</v>
      </c>
      <c r="B98" s="414" t="s">
        <v>102</v>
      </c>
      <c r="C98" s="633" t="s">
        <v>12</v>
      </c>
      <c r="D98" s="101">
        <v>264</v>
      </c>
      <c r="E98" s="678"/>
      <c r="F98" s="677"/>
    </row>
    <row r="99" spans="1:6" s="632" customFormat="1" ht="45">
      <c r="A99" s="107">
        <v>5</v>
      </c>
      <c r="B99" s="414" t="s">
        <v>277</v>
      </c>
      <c r="C99" s="633" t="s">
        <v>12</v>
      </c>
      <c r="D99" s="101">
        <v>16</v>
      </c>
      <c r="E99" s="678"/>
      <c r="F99" s="677"/>
    </row>
    <row r="100" spans="1:6" s="632" customFormat="1" ht="27">
      <c r="A100" s="500">
        <v>6</v>
      </c>
      <c r="B100" s="187" t="s">
        <v>281</v>
      </c>
      <c r="C100" s="98" t="s">
        <v>280</v>
      </c>
      <c r="D100" s="403">
        <v>5.3</v>
      </c>
      <c r="E100" s="678"/>
      <c r="F100" s="677"/>
    </row>
    <row r="101" spans="1:6" s="632" customFormat="1" ht="27">
      <c r="A101" s="177">
        <v>7</v>
      </c>
      <c r="B101" s="187" t="s">
        <v>282</v>
      </c>
      <c r="C101" s="98" t="s">
        <v>12</v>
      </c>
      <c r="D101" s="452">
        <v>3.7</v>
      </c>
      <c r="E101" s="678"/>
      <c r="F101" s="677"/>
    </row>
    <row r="102" spans="1:6" s="632" customFormat="1" ht="45">
      <c r="A102" s="644">
        <v>8</v>
      </c>
      <c r="B102" s="645" t="s">
        <v>283</v>
      </c>
      <c r="C102" s="646" t="s">
        <v>132</v>
      </c>
      <c r="D102" s="647">
        <v>20</v>
      </c>
      <c r="E102" s="678"/>
      <c r="F102" s="677"/>
    </row>
    <row r="103" spans="1:6" s="632" customFormat="1" ht="27">
      <c r="A103" s="107">
        <v>9</v>
      </c>
      <c r="B103" s="187" t="s">
        <v>173</v>
      </c>
      <c r="C103" s="98" t="s">
        <v>132</v>
      </c>
      <c r="D103" s="403">
        <v>1000</v>
      </c>
      <c r="E103" s="678"/>
      <c r="F103" s="677"/>
    </row>
    <row r="104" spans="1:6" s="632" customFormat="1" ht="27">
      <c r="A104" s="106">
        <v>10</v>
      </c>
      <c r="B104" s="187" t="s">
        <v>198</v>
      </c>
      <c r="C104" s="98" t="s">
        <v>135</v>
      </c>
      <c r="D104" s="452">
        <f>D95*0.001+D96*0.001+D97*1.8+D98*0.03*0.6+D99*0.03*2+D102*0.005+D103*0.03*2</f>
        <v>68.501999999999995</v>
      </c>
      <c r="E104" s="678"/>
      <c r="F104" s="677"/>
    </row>
    <row r="105" spans="1:6" s="632" customFormat="1" ht="40.5">
      <c r="A105" s="126">
        <v>11</v>
      </c>
      <c r="B105" s="187" t="s">
        <v>196</v>
      </c>
      <c r="C105" s="98" t="s">
        <v>125</v>
      </c>
      <c r="D105" s="453">
        <f>D104</f>
        <v>68.501999999999995</v>
      </c>
      <c r="E105" s="678"/>
      <c r="F105" s="677"/>
    </row>
    <row r="106" spans="1:6" s="632" customFormat="1" ht="40.5">
      <c r="A106" s="126">
        <v>12</v>
      </c>
      <c r="B106" s="187" t="s">
        <v>197</v>
      </c>
      <c r="C106" s="98" t="s">
        <v>125</v>
      </c>
      <c r="D106" s="165">
        <f>D105</f>
        <v>68.501999999999995</v>
      </c>
      <c r="E106" s="678"/>
      <c r="F106" s="677"/>
    </row>
    <row r="107" spans="1:6" s="679" customFormat="1" ht="13.5">
      <c r="A107" s="686"/>
      <c r="B107" s="687" t="s">
        <v>276</v>
      </c>
      <c r="C107" s="688"/>
      <c r="D107" s="688"/>
      <c r="E107" s="685"/>
      <c r="F107" s="688"/>
    </row>
    <row r="108" spans="1:6" s="632" customFormat="1" ht="33" customHeight="1">
      <c r="A108" s="641">
        <v>1</v>
      </c>
      <c r="B108" s="442" t="s">
        <v>217</v>
      </c>
      <c r="C108" s="98" t="s">
        <v>132</v>
      </c>
      <c r="D108" s="164">
        <v>38.799999999999997</v>
      </c>
      <c r="E108" s="678"/>
      <c r="F108" s="677"/>
    </row>
    <row r="109" spans="1:6" s="170" customFormat="1" ht="45">
      <c r="A109" s="641">
        <v>2</v>
      </c>
      <c r="B109" s="635" t="s">
        <v>220</v>
      </c>
      <c r="C109" s="98" t="s">
        <v>132</v>
      </c>
      <c r="D109" s="164">
        <v>38.799999999999997</v>
      </c>
      <c r="E109" s="678"/>
      <c r="F109" s="677"/>
    </row>
    <row r="110" spans="1:6" s="170" customFormat="1" ht="45">
      <c r="A110" s="163">
        <v>3</v>
      </c>
      <c r="B110" s="414" t="s">
        <v>85</v>
      </c>
      <c r="C110" s="633" t="s">
        <v>12</v>
      </c>
      <c r="D110" s="101">
        <v>53</v>
      </c>
      <c r="E110" s="678"/>
      <c r="F110" s="677"/>
    </row>
    <row r="111" spans="1:6" s="170" customFormat="1" ht="27">
      <c r="A111" s="104">
        <v>4</v>
      </c>
      <c r="B111" s="442" t="s">
        <v>200</v>
      </c>
      <c r="C111" s="161" t="s">
        <v>132</v>
      </c>
      <c r="D111" s="403">
        <v>532.6</v>
      </c>
      <c r="E111" s="678"/>
      <c r="F111" s="677"/>
    </row>
    <row r="112" spans="1:6" s="170" customFormat="1" ht="27">
      <c r="A112" s="163">
        <v>5</v>
      </c>
      <c r="B112" s="187" t="s">
        <v>201</v>
      </c>
      <c r="C112" s="161" t="s">
        <v>132</v>
      </c>
      <c r="D112" s="164">
        <f>D111</f>
        <v>532.6</v>
      </c>
      <c r="E112" s="678"/>
      <c r="F112" s="677"/>
    </row>
    <row r="113" spans="1:6" s="632" customFormat="1" ht="75">
      <c r="A113" s="163">
        <v>6</v>
      </c>
      <c r="B113" s="649" t="s">
        <v>285</v>
      </c>
      <c r="C113" s="161" t="s">
        <v>132</v>
      </c>
      <c r="D113" s="407">
        <v>450</v>
      </c>
      <c r="E113" s="678"/>
      <c r="F113" s="338"/>
    </row>
    <row r="114" spans="1:6" s="170" customFormat="1" ht="45">
      <c r="A114" s="163">
        <v>7</v>
      </c>
      <c r="B114" s="414" t="s">
        <v>103</v>
      </c>
      <c r="C114" s="633" t="s">
        <v>12</v>
      </c>
      <c r="D114" s="101">
        <v>28.3</v>
      </c>
      <c r="E114" s="678"/>
      <c r="F114" s="677"/>
    </row>
    <row r="115" spans="1:6" s="170" customFormat="1" ht="27">
      <c r="A115" s="163">
        <v>8</v>
      </c>
      <c r="B115" s="187" t="s">
        <v>278</v>
      </c>
      <c r="C115" s="161" t="s">
        <v>132</v>
      </c>
      <c r="D115" s="164">
        <f>D114</f>
        <v>28.3</v>
      </c>
      <c r="E115" s="678"/>
      <c r="F115" s="677"/>
    </row>
    <row r="116" spans="1:6" s="170" customFormat="1" ht="30">
      <c r="A116" s="163">
        <v>9</v>
      </c>
      <c r="B116" s="414" t="s">
        <v>104</v>
      </c>
      <c r="C116" s="633" t="s">
        <v>12</v>
      </c>
      <c r="D116" s="101">
        <v>16</v>
      </c>
      <c r="E116" s="678"/>
      <c r="F116" s="677"/>
    </row>
    <row r="117" spans="1:6" s="170" customFormat="1" ht="40.5">
      <c r="A117" s="163"/>
      <c r="B117" s="189" t="s">
        <v>208</v>
      </c>
      <c r="C117" s="106" t="s">
        <v>132</v>
      </c>
      <c r="D117" s="420">
        <f>D116</f>
        <v>16</v>
      </c>
      <c r="E117" s="678"/>
      <c r="F117" s="88"/>
    </row>
    <row r="118" spans="1:6" s="170" customFormat="1" ht="30">
      <c r="A118" s="163">
        <v>10</v>
      </c>
      <c r="B118" s="414" t="s">
        <v>86</v>
      </c>
      <c r="C118" s="633" t="s">
        <v>12</v>
      </c>
      <c r="D118" s="101">
        <v>496</v>
      </c>
      <c r="E118" s="678"/>
      <c r="F118" s="677"/>
    </row>
    <row r="119" spans="1:6" s="170" customFormat="1" ht="60">
      <c r="A119" s="405">
        <v>11</v>
      </c>
      <c r="B119" s="637" t="s">
        <v>101</v>
      </c>
      <c r="C119" s="654" t="s">
        <v>12</v>
      </c>
      <c r="D119" s="103">
        <v>496</v>
      </c>
      <c r="E119" s="678"/>
      <c r="F119" s="677"/>
    </row>
    <row r="120" spans="1:6" s="170" customFormat="1">
      <c r="A120" s="405">
        <v>12</v>
      </c>
      <c r="B120" s="637" t="s">
        <v>203</v>
      </c>
      <c r="C120" s="654" t="s">
        <v>12</v>
      </c>
      <c r="D120" s="103">
        <v>496</v>
      </c>
      <c r="E120" s="678"/>
      <c r="F120" s="677"/>
    </row>
    <row r="121" spans="1:6" s="170" customFormat="1" ht="27">
      <c r="A121" s="106">
        <v>13</v>
      </c>
      <c r="B121" s="418" t="s">
        <v>202</v>
      </c>
      <c r="C121" s="415" t="s">
        <v>194</v>
      </c>
      <c r="D121" s="419">
        <f>D120</f>
        <v>496</v>
      </c>
      <c r="E121" s="678"/>
      <c r="F121" s="677"/>
    </row>
    <row r="122" spans="1:6" s="170" customFormat="1" ht="30">
      <c r="A122" s="163">
        <v>14</v>
      </c>
      <c r="B122" s="414" t="s">
        <v>96</v>
      </c>
      <c r="C122" s="633" t="s">
        <v>12</v>
      </c>
      <c r="D122" s="101">
        <v>129</v>
      </c>
      <c r="E122" s="678"/>
      <c r="F122" s="677"/>
    </row>
    <row r="123" spans="1:6" s="170" customFormat="1" ht="54">
      <c r="A123" s="106">
        <v>15</v>
      </c>
      <c r="B123" s="187" t="s">
        <v>279</v>
      </c>
      <c r="C123" s="161" t="s">
        <v>160</v>
      </c>
      <c r="D123" s="502">
        <v>28</v>
      </c>
      <c r="E123" s="678"/>
      <c r="F123" s="677"/>
    </row>
    <row r="124" spans="1:6" s="170" customFormat="1" ht="40.5">
      <c r="A124" s="106">
        <v>16</v>
      </c>
      <c r="B124" s="187" t="s">
        <v>209</v>
      </c>
      <c r="C124" s="161" t="s">
        <v>160</v>
      </c>
      <c r="D124" s="502">
        <f>D123</f>
        <v>28</v>
      </c>
      <c r="E124" s="678"/>
      <c r="F124" s="677"/>
    </row>
    <row r="125" spans="1:6" s="170" customFormat="1" ht="40.5">
      <c r="A125" s="106">
        <v>17</v>
      </c>
      <c r="B125" s="187" t="s">
        <v>205</v>
      </c>
      <c r="C125" s="161" t="s">
        <v>132</v>
      </c>
      <c r="D125" s="502">
        <f>D96</f>
        <v>1294</v>
      </c>
      <c r="E125" s="678"/>
      <c r="F125" s="677"/>
    </row>
    <row r="126" spans="1:6" s="170" customFormat="1" ht="60">
      <c r="A126" s="163">
        <v>18</v>
      </c>
      <c r="B126" s="414" t="s">
        <v>284</v>
      </c>
      <c r="C126" s="161" t="s">
        <v>132</v>
      </c>
      <c r="D126" s="164">
        <v>20</v>
      </c>
      <c r="E126" s="678"/>
      <c r="F126" s="677"/>
    </row>
    <row r="127" spans="1:6" s="170" customFormat="1" ht="40.5">
      <c r="A127" s="106">
        <v>19</v>
      </c>
      <c r="B127" s="418" t="s">
        <v>273</v>
      </c>
      <c r="C127" s="415" t="s">
        <v>194</v>
      </c>
      <c r="D127" s="419">
        <f>D126</f>
        <v>20</v>
      </c>
      <c r="E127" s="678"/>
      <c r="F127" s="677"/>
    </row>
    <row r="128" spans="1:6" s="170" customFormat="1">
      <c r="A128" s="163">
        <v>20</v>
      </c>
      <c r="B128" s="634" t="s">
        <v>270</v>
      </c>
      <c r="C128" s="633" t="s">
        <v>12</v>
      </c>
      <c r="D128" s="101">
        <v>1000</v>
      </c>
      <c r="E128" s="678"/>
      <c r="F128" s="677"/>
    </row>
    <row r="129" spans="1:6" s="170" customFormat="1" ht="27">
      <c r="A129" s="106">
        <v>21</v>
      </c>
      <c r="B129" s="418" t="s">
        <v>202</v>
      </c>
      <c r="C129" s="415" t="s">
        <v>194</v>
      </c>
      <c r="D129" s="419">
        <v>500</v>
      </c>
      <c r="E129" s="678"/>
      <c r="F129" s="677"/>
    </row>
    <row r="130" spans="1:6" s="170" customFormat="1" ht="40.5">
      <c r="A130" s="106">
        <v>22</v>
      </c>
      <c r="B130" s="187" t="s">
        <v>272</v>
      </c>
      <c r="C130" s="161" t="s">
        <v>132</v>
      </c>
      <c r="D130" s="502">
        <v>1200</v>
      </c>
      <c r="E130" s="678"/>
      <c r="F130" s="677"/>
    </row>
    <row r="131" spans="1:6" s="170" customFormat="1" ht="45">
      <c r="A131" s="106">
        <v>23</v>
      </c>
      <c r="B131" s="414" t="s">
        <v>700</v>
      </c>
      <c r="C131" s="161" t="s">
        <v>132</v>
      </c>
      <c r="D131" s="502">
        <v>1.5</v>
      </c>
      <c r="E131" s="678"/>
      <c r="F131" s="677"/>
    </row>
    <row r="132" spans="1:6" s="170" customFormat="1" ht="27">
      <c r="A132" s="106">
        <v>24</v>
      </c>
      <c r="B132" s="187" t="s">
        <v>207</v>
      </c>
      <c r="C132" s="161" t="s">
        <v>132</v>
      </c>
      <c r="D132" s="502">
        <f>D131</f>
        <v>1.5</v>
      </c>
      <c r="E132" s="678"/>
      <c r="F132" s="677"/>
    </row>
    <row r="133" spans="1:6" s="680" customFormat="1">
      <c r="A133" s="681"/>
      <c r="B133" s="682" t="s">
        <v>90</v>
      </c>
      <c r="C133" s="683"/>
      <c r="D133" s="683"/>
      <c r="E133" s="685"/>
      <c r="F133" s="684"/>
    </row>
    <row r="134" spans="1:6" s="170" customFormat="1">
      <c r="A134" s="642"/>
      <c r="B134" s="414" t="s">
        <v>275</v>
      </c>
      <c r="C134" s="105"/>
      <c r="D134" s="105"/>
      <c r="E134" s="678"/>
      <c r="F134" s="643"/>
    </row>
    <row r="135" spans="1:6" s="170" customFormat="1" ht="30">
      <c r="A135" s="99">
        <v>1</v>
      </c>
      <c r="B135" s="414" t="s">
        <v>105</v>
      </c>
      <c r="C135" s="633" t="s">
        <v>12</v>
      </c>
      <c r="D135" s="101">
        <v>90</v>
      </c>
      <c r="E135" s="678"/>
      <c r="F135" s="677"/>
    </row>
    <row r="136" spans="1:6" s="170" customFormat="1" ht="30">
      <c r="A136" s="104">
        <v>2</v>
      </c>
      <c r="B136" s="414" t="s">
        <v>87</v>
      </c>
      <c r="C136" s="633" t="s">
        <v>12</v>
      </c>
      <c r="D136" s="101">
        <v>86.4</v>
      </c>
      <c r="E136" s="678"/>
      <c r="F136" s="677"/>
    </row>
    <row r="137" spans="1:6" s="170" customFormat="1" ht="60">
      <c r="A137" s="644">
        <v>3</v>
      </c>
      <c r="B137" s="645" t="s">
        <v>288</v>
      </c>
      <c r="C137" s="646" t="s">
        <v>132</v>
      </c>
      <c r="D137" s="647">
        <v>115</v>
      </c>
      <c r="E137" s="678"/>
      <c r="F137" s="677"/>
    </row>
    <row r="138" spans="1:6" s="170" customFormat="1" ht="40.5">
      <c r="A138" s="500">
        <v>4</v>
      </c>
      <c r="B138" s="187" t="s">
        <v>291</v>
      </c>
      <c r="C138" s="98" t="s">
        <v>132</v>
      </c>
      <c r="D138" s="403">
        <v>50</v>
      </c>
      <c r="E138" s="678"/>
      <c r="F138" s="677"/>
    </row>
    <row r="139" spans="1:6" s="170" customFormat="1" ht="30">
      <c r="A139" s="451">
        <v>5</v>
      </c>
      <c r="B139" s="655" t="s">
        <v>215</v>
      </c>
      <c r="C139" s="121" t="s">
        <v>12</v>
      </c>
      <c r="D139" s="175">
        <v>11</v>
      </c>
      <c r="E139" s="678"/>
      <c r="F139" s="677"/>
    </row>
    <row r="140" spans="1:6" s="170" customFormat="1" ht="27">
      <c r="A140" s="106">
        <v>6</v>
      </c>
      <c r="B140" s="187" t="s">
        <v>198</v>
      </c>
      <c r="C140" s="98" t="s">
        <v>135</v>
      </c>
      <c r="D140" s="452">
        <f>D135*0.006+D136*0.001+D137*0.005+D138*0.06+D139*0.1*0.6</f>
        <v>4.8613999999999997</v>
      </c>
      <c r="E140" s="678"/>
      <c r="F140" s="677"/>
    </row>
    <row r="141" spans="1:6" s="170" customFormat="1" ht="40.5">
      <c r="A141" s="126">
        <v>7</v>
      </c>
      <c r="B141" s="187" t="s">
        <v>196</v>
      </c>
      <c r="C141" s="98" t="s">
        <v>125</v>
      </c>
      <c r="D141" s="453">
        <f>D140</f>
        <v>4.8613999999999997</v>
      </c>
      <c r="E141" s="678"/>
      <c r="F141" s="677"/>
    </row>
    <row r="142" spans="1:6" s="170" customFormat="1" ht="40.5">
      <c r="A142" s="126">
        <v>8</v>
      </c>
      <c r="B142" s="187" t="s">
        <v>197</v>
      </c>
      <c r="C142" s="98" t="s">
        <v>125</v>
      </c>
      <c r="D142" s="165">
        <f>D141</f>
        <v>4.8613999999999997</v>
      </c>
      <c r="E142" s="678"/>
      <c r="F142" s="677"/>
    </row>
    <row r="143" spans="1:6" s="680" customFormat="1" ht="13.5">
      <c r="A143" s="686"/>
      <c r="B143" s="687" t="s">
        <v>276</v>
      </c>
      <c r="C143" s="688"/>
      <c r="D143" s="688"/>
      <c r="E143" s="685"/>
      <c r="F143" s="688"/>
    </row>
    <row r="144" spans="1:6" s="170" customFormat="1" ht="45">
      <c r="A144" s="163">
        <v>1</v>
      </c>
      <c r="B144" s="414" t="s">
        <v>106</v>
      </c>
      <c r="C144" s="633" t="s">
        <v>12</v>
      </c>
      <c r="D144" s="101">
        <v>90</v>
      </c>
      <c r="E144" s="678"/>
      <c r="F144" s="677"/>
    </row>
    <row r="145" spans="1:6" s="170" customFormat="1" ht="27">
      <c r="A145" s="104">
        <v>4</v>
      </c>
      <c r="B145" s="442" t="s">
        <v>200</v>
      </c>
      <c r="C145" s="161" t="s">
        <v>132</v>
      </c>
      <c r="D145" s="403">
        <f>D144</f>
        <v>90</v>
      </c>
      <c r="E145" s="678"/>
      <c r="F145" s="677"/>
    </row>
    <row r="146" spans="1:6" s="170" customFormat="1" ht="27">
      <c r="A146" s="163">
        <v>5</v>
      </c>
      <c r="B146" s="187" t="s">
        <v>201</v>
      </c>
      <c r="C146" s="161" t="s">
        <v>132</v>
      </c>
      <c r="D146" s="164">
        <f>D145</f>
        <v>90</v>
      </c>
      <c r="E146" s="678"/>
      <c r="F146" s="677"/>
    </row>
    <row r="147" spans="1:6" s="170" customFormat="1" ht="60">
      <c r="A147" s="163">
        <v>6</v>
      </c>
      <c r="B147" s="414" t="s">
        <v>287</v>
      </c>
      <c r="C147" s="633" t="s">
        <v>12</v>
      </c>
      <c r="D147" s="101">
        <v>200</v>
      </c>
      <c r="E147" s="678"/>
      <c r="F147" s="677"/>
    </row>
    <row r="148" spans="1:6" s="170" customFormat="1" ht="45">
      <c r="A148" s="106">
        <v>7</v>
      </c>
      <c r="B148" s="414" t="s">
        <v>286</v>
      </c>
      <c r="C148" s="633" t="s">
        <v>12</v>
      </c>
      <c r="D148" s="101">
        <v>290</v>
      </c>
      <c r="E148" s="678"/>
      <c r="F148" s="677"/>
    </row>
    <row r="149" spans="1:6" s="170" customFormat="1" ht="40.5">
      <c r="A149" s="162">
        <v>8</v>
      </c>
      <c r="B149" s="187" t="s">
        <v>365</v>
      </c>
      <c r="C149" s="161" t="s">
        <v>132</v>
      </c>
      <c r="D149" s="164">
        <v>70</v>
      </c>
      <c r="E149" s="678"/>
      <c r="F149" s="677"/>
    </row>
    <row r="150" spans="1:6" s="170" customFormat="1" ht="40.5">
      <c r="A150" s="163">
        <v>9</v>
      </c>
      <c r="B150" s="442" t="s">
        <v>289</v>
      </c>
      <c r="C150" s="161" t="s">
        <v>132</v>
      </c>
      <c r="D150" s="164">
        <v>70</v>
      </c>
      <c r="E150" s="678"/>
      <c r="F150" s="677"/>
    </row>
    <row r="151" spans="1:6" s="170" customFormat="1" ht="40.5">
      <c r="A151" s="106">
        <v>19</v>
      </c>
      <c r="B151" s="418" t="s">
        <v>273</v>
      </c>
      <c r="C151" s="415" t="s">
        <v>194</v>
      </c>
      <c r="D151" s="419">
        <f>D150</f>
        <v>70</v>
      </c>
      <c r="E151" s="678"/>
      <c r="F151" s="677"/>
    </row>
    <row r="152" spans="1:6" s="170" customFormat="1" ht="40.5">
      <c r="A152" s="399">
        <v>22</v>
      </c>
      <c r="B152" s="406" t="s">
        <v>290</v>
      </c>
      <c r="C152" s="656" t="s">
        <v>193</v>
      </c>
      <c r="D152" s="656">
        <v>200</v>
      </c>
      <c r="E152" s="678"/>
      <c r="F152" s="677"/>
    </row>
    <row r="153" spans="1:6" s="170" customFormat="1" ht="27">
      <c r="A153" s="162">
        <v>126</v>
      </c>
      <c r="B153" s="187" t="s">
        <v>292</v>
      </c>
      <c r="C153" s="161" t="s">
        <v>132</v>
      </c>
      <c r="D153" s="164">
        <v>30</v>
      </c>
      <c r="E153" s="678"/>
      <c r="F153" s="677"/>
    </row>
    <row r="154" spans="1:6" s="170" customFormat="1" ht="54">
      <c r="A154" s="399">
        <v>22</v>
      </c>
      <c r="B154" s="406" t="s">
        <v>293</v>
      </c>
      <c r="C154" s="656" t="s">
        <v>193</v>
      </c>
      <c r="D154" s="656">
        <v>7</v>
      </c>
      <c r="E154" s="678"/>
      <c r="F154" s="677"/>
    </row>
    <row r="155" spans="1:6" s="170" customFormat="1" ht="54">
      <c r="A155" s="163">
        <v>26</v>
      </c>
      <c r="B155" s="187" t="s">
        <v>294</v>
      </c>
      <c r="C155" s="161" t="s">
        <v>132</v>
      </c>
      <c r="D155" s="164">
        <f>D154</f>
        <v>7</v>
      </c>
      <c r="E155" s="678"/>
      <c r="F155" s="677"/>
    </row>
    <row r="156" spans="1:6" s="170" customFormat="1" ht="67.5">
      <c r="A156" s="106">
        <v>22</v>
      </c>
      <c r="B156" s="187" t="s">
        <v>295</v>
      </c>
      <c r="C156" s="161" t="s">
        <v>132</v>
      </c>
      <c r="D156" s="502">
        <f>D155</f>
        <v>7</v>
      </c>
      <c r="E156" s="678"/>
      <c r="F156" s="677"/>
    </row>
    <row r="157" spans="1:6" s="680" customFormat="1">
      <c r="A157" s="681"/>
      <c r="B157" s="682" t="s">
        <v>296</v>
      </c>
      <c r="C157" s="683"/>
      <c r="D157" s="683"/>
      <c r="E157" s="685"/>
      <c r="F157" s="684"/>
    </row>
    <row r="158" spans="1:6" s="170" customFormat="1">
      <c r="A158" s="642"/>
      <c r="B158" s="414" t="s">
        <v>275</v>
      </c>
      <c r="C158" s="105"/>
      <c r="D158" s="105"/>
      <c r="E158" s="678"/>
      <c r="F158" s="643"/>
    </row>
    <row r="159" spans="1:6" s="170" customFormat="1" ht="30">
      <c r="A159" s="107">
        <v>1</v>
      </c>
      <c r="B159" s="414" t="s">
        <v>211</v>
      </c>
      <c r="C159" s="441" t="s">
        <v>12</v>
      </c>
      <c r="D159" s="407">
        <v>1000</v>
      </c>
      <c r="E159" s="678"/>
      <c r="F159" s="677"/>
    </row>
    <row r="160" spans="1:6" s="170" customFormat="1" ht="43.5" customHeight="1">
      <c r="A160" s="644">
        <v>2</v>
      </c>
      <c r="B160" s="645" t="s">
        <v>298</v>
      </c>
      <c r="C160" s="646" t="s">
        <v>132</v>
      </c>
      <c r="D160" s="647">
        <v>70</v>
      </c>
      <c r="E160" s="678"/>
      <c r="F160" s="677"/>
    </row>
    <row r="161" spans="1:6" s="170" customFormat="1" ht="40.5">
      <c r="A161" s="107">
        <v>3</v>
      </c>
      <c r="B161" s="187" t="s">
        <v>308</v>
      </c>
      <c r="C161" s="441" t="s">
        <v>12</v>
      </c>
      <c r="D161" s="407">
        <v>500</v>
      </c>
      <c r="E161" s="678"/>
      <c r="F161" s="677"/>
    </row>
    <row r="162" spans="1:6" s="170" customFormat="1" ht="40.5">
      <c r="A162" s="107">
        <v>4</v>
      </c>
      <c r="B162" s="187" t="s">
        <v>309</v>
      </c>
      <c r="C162" s="98" t="s">
        <v>264</v>
      </c>
      <c r="D162" s="403">
        <v>100</v>
      </c>
      <c r="E162" s="678"/>
      <c r="F162" s="677"/>
    </row>
    <row r="163" spans="1:6" s="170" customFormat="1" ht="27">
      <c r="A163" s="402">
        <v>5</v>
      </c>
      <c r="B163" s="442" t="s">
        <v>310</v>
      </c>
      <c r="C163" s="161" t="s">
        <v>160</v>
      </c>
      <c r="D163" s="403">
        <v>1</v>
      </c>
      <c r="E163" s="678"/>
      <c r="F163" s="677"/>
    </row>
    <row r="164" spans="1:6" s="170" customFormat="1" ht="27">
      <c r="A164" s="106">
        <v>6</v>
      </c>
      <c r="B164" s="187" t="s">
        <v>313</v>
      </c>
      <c r="C164" s="98" t="s">
        <v>132</v>
      </c>
      <c r="D164" s="452">
        <v>450</v>
      </c>
      <c r="E164" s="678"/>
      <c r="F164" s="677"/>
    </row>
    <row r="165" spans="1:6" s="170" customFormat="1" ht="27">
      <c r="A165" s="106">
        <v>7</v>
      </c>
      <c r="B165" s="187" t="s">
        <v>198</v>
      </c>
      <c r="C165" s="98" t="s">
        <v>135</v>
      </c>
      <c r="D165" s="452">
        <f>D159*0.005+D160*0.005+D161*0.005+D162*0.002+3+5</f>
        <v>16.049999999999997</v>
      </c>
      <c r="E165" s="678"/>
      <c r="F165" s="677"/>
    </row>
    <row r="166" spans="1:6" s="170" customFormat="1" ht="40.5">
      <c r="A166" s="126">
        <v>8</v>
      </c>
      <c r="B166" s="187" t="s">
        <v>196</v>
      </c>
      <c r="C166" s="98" t="s">
        <v>125</v>
      </c>
      <c r="D166" s="453">
        <f>D165</f>
        <v>16.049999999999997</v>
      </c>
      <c r="E166" s="678"/>
      <c r="F166" s="677"/>
    </row>
    <row r="167" spans="1:6" s="170" customFormat="1" ht="40.5">
      <c r="A167" s="126">
        <v>9</v>
      </c>
      <c r="B167" s="187" t="s">
        <v>197</v>
      </c>
      <c r="C167" s="98" t="s">
        <v>125</v>
      </c>
      <c r="D167" s="165">
        <f>D166</f>
        <v>16.049999999999997</v>
      </c>
      <c r="E167" s="678"/>
      <c r="F167" s="677"/>
    </row>
    <row r="168" spans="1:6" s="170" customFormat="1" ht="13.5">
      <c r="A168" s="107"/>
      <c r="B168" s="653" t="s">
        <v>276</v>
      </c>
      <c r="C168" s="420"/>
      <c r="D168" s="420"/>
      <c r="E168" s="678"/>
      <c r="F168" s="420"/>
    </row>
    <row r="169" spans="1:6" s="170" customFormat="1" ht="45">
      <c r="A169" s="104">
        <v>1</v>
      </c>
      <c r="B169" s="414" t="s">
        <v>91</v>
      </c>
      <c r="C169" s="161" t="s">
        <v>123</v>
      </c>
      <c r="D169" s="403">
        <v>5</v>
      </c>
      <c r="E169" s="678"/>
      <c r="F169" s="677"/>
    </row>
    <row r="170" spans="1:6" s="170" customFormat="1">
      <c r="A170" s="104">
        <v>2</v>
      </c>
      <c r="B170" s="414" t="s">
        <v>297</v>
      </c>
      <c r="C170" s="633" t="s">
        <v>12</v>
      </c>
      <c r="D170" s="101">
        <v>1000</v>
      </c>
      <c r="E170" s="678"/>
      <c r="F170" s="677"/>
    </row>
    <row r="171" spans="1:6" s="170" customFormat="1" ht="40.5">
      <c r="A171" s="104">
        <v>3</v>
      </c>
      <c r="B171" s="442" t="s">
        <v>210</v>
      </c>
      <c r="C171" s="441" t="s">
        <v>12</v>
      </c>
      <c r="D171" s="407">
        <f>D170</f>
        <v>1000</v>
      </c>
      <c r="E171" s="678"/>
      <c r="F171" s="677"/>
    </row>
    <row r="172" spans="1:6" s="170" customFormat="1" ht="54">
      <c r="A172" s="402">
        <v>4</v>
      </c>
      <c r="B172" s="442" t="s">
        <v>299</v>
      </c>
      <c r="C172" s="161" t="s">
        <v>132</v>
      </c>
      <c r="D172" s="403">
        <f>D170</f>
        <v>1000</v>
      </c>
      <c r="E172" s="678"/>
      <c r="F172" s="677"/>
    </row>
    <row r="173" spans="1:6" s="170" customFormat="1" ht="30">
      <c r="A173" s="104">
        <v>5</v>
      </c>
      <c r="B173" s="414" t="s">
        <v>311</v>
      </c>
      <c r="C173" s="161" t="s">
        <v>123</v>
      </c>
      <c r="D173" s="403">
        <v>5</v>
      </c>
      <c r="E173" s="678"/>
      <c r="F173" s="677"/>
    </row>
    <row r="174" spans="1:6" s="170" customFormat="1" ht="40.5">
      <c r="A174" s="161">
        <v>6</v>
      </c>
      <c r="B174" s="442" t="s">
        <v>829</v>
      </c>
      <c r="C174" s="161" t="s">
        <v>132</v>
      </c>
      <c r="D174" s="502">
        <f>D172</f>
        <v>1000</v>
      </c>
      <c r="E174" s="678"/>
      <c r="F174" s="677"/>
    </row>
    <row r="175" spans="1:6" s="170" customFormat="1" ht="54">
      <c r="A175" s="106">
        <v>7</v>
      </c>
      <c r="B175" s="442" t="s">
        <v>830</v>
      </c>
      <c r="C175" s="441" t="s">
        <v>12</v>
      </c>
      <c r="D175" s="407">
        <v>1000</v>
      </c>
      <c r="E175" s="678"/>
      <c r="F175" s="677"/>
    </row>
    <row r="176" spans="1:6" s="170" customFormat="1" ht="67.5">
      <c r="A176" s="399">
        <v>8</v>
      </c>
      <c r="B176" s="406" t="s">
        <v>366</v>
      </c>
      <c r="C176" s="656" t="s">
        <v>193</v>
      </c>
      <c r="D176" s="656">
        <v>20</v>
      </c>
      <c r="E176" s="678"/>
      <c r="F176" s="677"/>
    </row>
    <row r="177" spans="1:6" s="170" customFormat="1" ht="54">
      <c r="A177" s="657">
        <v>9</v>
      </c>
      <c r="B177" s="442" t="s">
        <v>306</v>
      </c>
      <c r="C177" s="441" t="s">
        <v>264</v>
      </c>
      <c r="D177" s="403">
        <v>130</v>
      </c>
      <c r="E177" s="678"/>
      <c r="F177" s="677"/>
    </row>
    <row r="178" spans="1:6" s="170" customFormat="1" ht="54">
      <c r="A178" s="658">
        <v>10</v>
      </c>
      <c r="B178" s="442" t="s">
        <v>305</v>
      </c>
      <c r="C178" s="441" t="s">
        <v>164</v>
      </c>
      <c r="D178" s="407">
        <v>130</v>
      </c>
      <c r="E178" s="678"/>
      <c r="F178" s="677"/>
    </row>
    <row r="179" spans="1:6" s="170" customFormat="1" ht="16.5" customHeight="1">
      <c r="A179" s="178"/>
      <c r="B179" s="651" t="s">
        <v>124</v>
      </c>
      <c r="C179" s="652" t="s">
        <v>300</v>
      </c>
      <c r="D179" s="420" t="e">
        <f>#REF!*D178</f>
        <v>#REF!</v>
      </c>
      <c r="E179" s="678"/>
      <c r="F179" s="339"/>
    </row>
    <row r="180" spans="1:6" s="170" customFormat="1" ht="27">
      <c r="A180" s="179"/>
      <c r="B180" s="421" t="s">
        <v>301</v>
      </c>
      <c r="C180" s="106" t="s">
        <v>302</v>
      </c>
      <c r="D180" s="420">
        <f>D178</f>
        <v>130</v>
      </c>
      <c r="E180" s="678"/>
      <c r="F180" s="339"/>
    </row>
    <row r="181" spans="1:6" s="170" customFormat="1" ht="27">
      <c r="A181" s="179"/>
      <c r="B181" s="421" t="s">
        <v>303</v>
      </c>
      <c r="C181" s="106" t="s">
        <v>160</v>
      </c>
      <c r="D181" s="420">
        <v>10</v>
      </c>
      <c r="E181" s="678"/>
      <c r="F181" s="339"/>
    </row>
    <row r="182" spans="1:6" s="170" customFormat="1" ht="13.5">
      <c r="A182" s="179"/>
      <c r="B182" s="421" t="s">
        <v>304</v>
      </c>
      <c r="C182" s="106" t="s">
        <v>15</v>
      </c>
      <c r="D182" s="420">
        <f>D178</f>
        <v>130</v>
      </c>
      <c r="E182" s="678"/>
      <c r="F182" s="339"/>
    </row>
    <row r="183" spans="1:6" s="170" customFormat="1" ht="54">
      <c r="A183" s="178">
        <v>11</v>
      </c>
      <c r="B183" s="187" t="s">
        <v>307</v>
      </c>
      <c r="C183" s="161" t="s">
        <v>132</v>
      </c>
      <c r="D183" s="502">
        <v>500</v>
      </c>
      <c r="E183" s="678"/>
      <c r="F183" s="677"/>
    </row>
    <row r="184" spans="1:6" s="170" customFormat="1">
      <c r="A184" s="642"/>
      <c r="B184" s="414" t="s">
        <v>92</v>
      </c>
      <c r="C184" s="105"/>
      <c r="D184" s="105"/>
      <c r="E184" s="678"/>
      <c r="F184" s="643"/>
    </row>
    <row r="185" spans="1:6" s="170" customFormat="1" ht="27">
      <c r="A185" s="162">
        <v>1</v>
      </c>
      <c r="B185" s="187" t="s">
        <v>356</v>
      </c>
      <c r="C185" s="98" t="s">
        <v>132</v>
      </c>
      <c r="D185" s="403">
        <v>1380</v>
      </c>
      <c r="E185" s="678"/>
      <c r="F185" s="677"/>
    </row>
    <row r="186" spans="1:6" s="170" customFormat="1" ht="27">
      <c r="A186" s="177">
        <v>2</v>
      </c>
      <c r="B186" s="187" t="s">
        <v>357</v>
      </c>
      <c r="C186" s="98" t="s">
        <v>132</v>
      </c>
      <c r="D186" s="452">
        <f>D185</f>
        <v>1380</v>
      </c>
      <c r="E186" s="678"/>
      <c r="F186" s="167"/>
    </row>
    <row r="187" spans="1:6" s="170" customFormat="1" ht="75">
      <c r="A187" s="107">
        <v>3</v>
      </c>
      <c r="B187" s="414" t="s">
        <v>314</v>
      </c>
      <c r="C187" s="633" t="s">
        <v>12</v>
      </c>
      <c r="D187" s="101">
        <v>79</v>
      </c>
      <c r="E187" s="678"/>
      <c r="F187" s="677"/>
    </row>
    <row r="188" spans="1:6" s="170" customFormat="1" ht="30">
      <c r="A188" s="107">
        <v>4</v>
      </c>
      <c r="B188" s="414" t="s">
        <v>93</v>
      </c>
      <c r="C188" s="633" t="s">
        <v>12</v>
      </c>
      <c r="D188" s="101">
        <v>12.5</v>
      </c>
      <c r="E188" s="678"/>
      <c r="F188" s="677"/>
    </row>
    <row r="189" spans="1:6" s="170" customFormat="1" ht="27">
      <c r="A189" s="106">
        <v>5</v>
      </c>
      <c r="B189" s="187" t="s">
        <v>212</v>
      </c>
      <c r="C189" s="161" t="s">
        <v>132</v>
      </c>
      <c r="D189" s="502">
        <v>12.5</v>
      </c>
      <c r="E189" s="678"/>
      <c r="F189" s="677"/>
    </row>
    <row r="190" spans="1:6" s="170" customFormat="1" ht="27">
      <c r="A190" s="125">
        <v>6</v>
      </c>
      <c r="B190" s="659" t="s">
        <v>207</v>
      </c>
      <c r="C190" s="660" t="s">
        <v>132</v>
      </c>
      <c r="D190" s="661">
        <f>D189</f>
        <v>12.5</v>
      </c>
      <c r="E190" s="678"/>
      <c r="F190" s="677"/>
    </row>
    <row r="191" spans="1:6" s="170" customFormat="1" ht="30">
      <c r="A191" s="125">
        <v>7</v>
      </c>
      <c r="B191" s="637" t="s">
        <v>213</v>
      </c>
      <c r="C191" s="654" t="s">
        <v>12</v>
      </c>
      <c r="D191" s="103">
        <v>12.4</v>
      </c>
      <c r="E191" s="678"/>
      <c r="F191" s="677"/>
    </row>
    <row r="192" spans="1:6" s="170" customFormat="1" ht="27">
      <c r="A192" s="125">
        <v>8</v>
      </c>
      <c r="B192" s="659" t="s">
        <v>214</v>
      </c>
      <c r="C192" s="660" t="s">
        <v>132</v>
      </c>
      <c r="D192" s="661">
        <f>D191</f>
        <v>12.4</v>
      </c>
      <c r="E192" s="678"/>
      <c r="F192" s="677"/>
    </row>
    <row r="193" spans="1:6" s="170" customFormat="1" ht="54">
      <c r="A193" s="106">
        <v>9</v>
      </c>
      <c r="B193" s="187" t="s">
        <v>315</v>
      </c>
      <c r="C193" s="98" t="s">
        <v>132</v>
      </c>
      <c r="D193" s="502">
        <v>32</v>
      </c>
      <c r="E193" s="678"/>
      <c r="F193" s="677"/>
    </row>
    <row r="194" spans="1:6" s="170" customFormat="1" ht="40.5">
      <c r="A194" s="106">
        <v>10</v>
      </c>
      <c r="B194" s="187" t="s">
        <v>316</v>
      </c>
      <c r="C194" s="98" t="s">
        <v>132</v>
      </c>
      <c r="D194" s="502">
        <v>32</v>
      </c>
      <c r="E194" s="678"/>
      <c r="F194" s="677"/>
    </row>
    <row r="195" spans="1:6" s="170" customFormat="1" ht="45">
      <c r="A195" s="109">
        <v>11</v>
      </c>
      <c r="B195" s="635" t="s">
        <v>94</v>
      </c>
      <c r="C195" s="636" t="s">
        <v>12</v>
      </c>
      <c r="D195" s="102">
        <v>72.099999999999994</v>
      </c>
      <c r="E195" s="678"/>
      <c r="F195" s="677"/>
    </row>
    <row r="196" spans="1:6" s="170" customFormat="1" ht="86.25" customHeight="1">
      <c r="A196" s="106">
        <v>12</v>
      </c>
      <c r="B196" s="187" t="s">
        <v>319</v>
      </c>
      <c r="C196" s="98" t="s">
        <v>132</v>
      </c>
      <c r="D196" s="502">
        <v>200</v>
      </c>
      <c r="E196" s="678"/>
      <c r="F196" s="677"/>
    </row>
    <row r="197" spans="1:6" s="170" customFormat="1" ht="67.5">
      <c r="A197" s="162">
        <v>13</v>
      </c>
      <c r="B197" s="187" t="s">
        <v>320</v>
      </c>
      <c r="C197" s="161" t="s">
        <v>123</v>
      </c>
      <c r="D197" s="164">
        <v>0.5</v>
      </c>
      <c r="E197" s="678"/>
      <c r="F197" s="677"/>
    </row>
    <row r="198" spans="1:6" s="170" customFormat="1" ht="27">
      <c r="A198" s="161">
        <v>14</v>
      </c>
      <c r="B198" s="187" t="s">
        <v>317</v>
      </c>
      <c r="C198" s="161" t="s">
        <v>132</v>
      </c>
      <c r="D198" s="502">
        <v>10</v>
      </c>
      <c r="E198" s="678"/>
      <c r="F198" s="677"/>
    </row>
    <row r="199" spans="1:6" s="170" customFormat="1" ht="40.5">
      <c r="A199" s="161">
        <v>15</v>
      </c>
      <c r="B199" s="187" t="s">
        <v>318</v>
      </c>
      <c r="C199" s="161" t="s">
        <v>132</v>
      </c>
      <c r="D199" s="502">
        <v>10</v>
      </c>
      <c r="E199" s="678"/>
      <c r="F199" s="677"/>
    </row>
    <row r="200" spans="1:6" s="170" customFormat="1" ht="28.5" customHeight="1">
      <c r="A200" s="399">
        <v>16</v>
      </c>
      <c r="B200" s="406" t="s">
        <v>322</v>
      </c>
      <c r="C200" s="371" t="s">
        <v>163</v>
      </c>
      <c r="D200" s="662">
        <v>100</v>
      </c>
      <c r="E200" s="678"/>
      <c r="F200" s="677"/>
    </row>
    <row r="201" spans="1:6" s="170" customFormat="1" ht="54">
      <c r="A201" s="177">
        <v>17</v>
      </c>
      <c r="B201" s="187" t="s">
        <v>321</v>
      </c>
      <c r="C201" s="98" t="s">
        <v>12</v>
      </c>
      <c r="D201" s="452">
        <v>9</v>
      </c>
      <c r="E201" s="678"/>
      <c r="F201" s="677"/>
    </row>
    <row r="202" spans="1:6" s="170" customFormat="1" ht="40.5">
      <c r="A202" s="161">
        <v>18</v>
      </c>
      <c r="B202" s="187" t="s">
        <v>324</v>
      </c>
      <c r="C202" s="161" t="s">
        <v>325</v>
      </c>
      <c r="D202" s="502">
        <v>9</v>
      </c>
      <c r="E202" s="678"/>
      <c r="F202" s="677"/>
    </row>
    <row r="203" spans="1:6" s="170" customFormat="1" ht="27">
      <c r="A203" s="161">
        <v>19</v>
      </c>
      <c r="B203" s="187" t="s">
        <v>326</v>
      </c>
      <c r="C203" s="161" t="s">
        <v>132</v>
      </c>
      <c r="D203" s="502">
        <v>10</v>
      </c>
      <c r="E203" s="678"/>
      <c r="F203" s="677"/>
    </row>
    <row r="204" spans="1:6" s="170" customFormat="1" ht="54">
      <c r="A204" s="161">
        <v>20</v>
      </c>
      <c r="B204" s="187" t="s">
        <v>327</v>
      </c>
      <c r="C204" s="161" t="s">
        <v>160</v>
      </c>
      <c r="D204" s="502">
        <v>1</v>
      </c>
      <c r="E204" s="678"/>
      <c r="F204" s="677"/>
    </row>
    <row r="205" spans="1:6" s="170" customFormat="1" ht="27">
      <c r="A205" s="177">
        <v>21</v>
      </c>
      <c r="B205" s="187" t="s">
        <v>323</v>
      </c>
      <c r="C205" s="98" t="s">
        <v>12</v>
      </c>
      <c r="D205" s="452">
        <v>5.5</v>
      </c>
      <c r="E205" s="678"/>
      <c r="F205" s="677"/>
    </row>
    <row r="206" spans="1:6" s="170" customFormat="1" ht="40.5">
      <c r="A206" s="126">
        <v>22</v>
      </c>
      <c r="B206" s="187" t="s">
        <v>196</v>
      </c>
      <c r="C206" s="98" t="s">
        <v>125</v>
      </c>
      <c r="D206" s="453">
        <f>D187*0.03*2+0.1+0.5+1</f>
        <v>6.34</v>
      </c>
      <c r="E206" s="678"/>
      <c r="F206" s="677"/>
    </row>
    <row r="207" spans="1:6" s="170" customFormat="1" ht="40.5">
      <c r="A207" s="126">
        <v>23</v>
      </c>
      <c r="B207" s="187" t="s">
        <v>197</v>
      </c>
      <c r="C207" s="98" t="s">
        <v>125</v>
      </c>
      <c r="D207" s="165">
        <f>D206</f>
        <v>6.34</v>
      </c>
      <c r="E207" s="678"/>
      <c r="F207" s="677"/>
    </row>
    <row r="208" spans="1:6">
      <c r="A208" s="105"/>
      <c r="B208" s="414" t="s">
        <v>9</v>
      </c>
      <c r="C208" s="105"/>
      <c r="D208" s="110"/>
      <c r="E208" s="298"/>
      <c r="F208" s="176"/>
    </row>
  </sheetData>
  <mergeCells count="3">
    <mergeCell ref="A1:F1"/>
    <mergeCell ref="A2:F2"/>
    <mergeCell ref="A3:F3"/>
  </mergeCells>
  <phoneticPr fontId="42" type="noConversion"/>
  <pageMargins left="0.17" right="0.17" top="0.23" bottom="0.47" header="0.18" footer="0.3"/>
  <pageSetup scale="91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4"/>
  <sheetViews>
    <sheetView zoomScale="90" zoomScaleNormal="90" zoomScaleSheetLayoutView="80" workbookViewId="0">
      <selection activeCell="F8" sqref="F8"/>
    </sheetView>
  </sheetViews>
  <sheetFormatPr defaultColWidth="8.85546875" defaultRowHeight="15"/>
  <cols>
    <col min="1" max="1" width="5.42578125" style="443" customWidth="1"/>
    <col min="2" max="2" width="76.42578125" style="443" customWidth="1"/>
    <col min="3" max="3" width="9.140625" style="443" customWidth="1"/>
    <col min="4" max="4" width="8.7109375" style="443" customWidth="1"/>
    <col min="5" max="5" width="15.140625" style="496" bestFit="1" customWidth="1"/>
    <col min="6" max="6" width="14.28515625" style="443" customWidth="1"/>
    <col min="7" max="240" width="8.85546875" style="443"/>
    <col min="241" max="241" width="4.140625" style="443" customWidth="1"/>
    <col min="242" max="242" width="3.85546875" style="443" customWidth="1"/>
    <col min="243" max="243" width="43.140625" style="443" customWidth="1"/>
    <col min="244" max="244" width="7.140625" style="443" customWidth="1"/>
    <col min="245" max="245" width="8.7109375" style="443" customWidth="1"/>
    <col min="246" max="246" width="8.85546875" style="443"/>
    <col min="247" max="247" width="11.140625" style="443" customWidth="1"/>
    <col min="248" max="248" width="8.85546875" style="443"/>
    <col min="249" max="249" width="11.28515625" style="443" customWidth="1"/>
    <col min="250" max="250" width="8.85546875" style="443"/>
    <col min="251" max="251" width="9.42578125" style="443" customWidth="1"/>
    <col min="252" max="252" width="11.140625" style="443" customWidth="1"/>
    <col min="253" max="496" width="8.85546875" style="443"/>
    <col min="497" max="497" width="4.140625" style="443" customWidth="1"/>
    <col min="498" max="498" width="3.85546875" style="443" customWidth="1"/>
    <col min="499" max="499" width="43.140625" style="443" customWidth="1"/>
    <col min="500" max="500" width="7.140625" style="443" customWidth="1"/>
    <col min="501" max="501" width="8.7109375" style="443" customWidth="1"/>
    <col min="502" max="502" width="8.85546875" style="443"/>
    <col min="503" max="503" width="11.140625" style="443" customWidth="1"/>
    <col min="504" max="504" width="8.85546875" style="443"/>
    <col min="505" max="505" width="11.28515625" style="443" customWidth="1"/>
    <col min="506" max="506" width="8.85546875" style="443"/>
    <col min="507" max="507" width="9.42578125" style="443" customWidth="1"/>
    <col min="508" max="508" width="11.140625" style="443" customWidth="1"/>
    <col min="509" max="752" width="8.85546875" style="443"/>
    <col min="753" max="753" width="4.140625" style="443" customWidth="1"/>
    <col min="754" max="754" width="3.85546875" style="443" customWidth="1"/>
    <col min="755" max="755" width="43.140625" style="443" customWidth="1"/>
    <col min="756" max="756" width="7.140625" style="443" customWidth="1"/>
    <col min="757" max="757" width="8.7109375" style="443" customWidth="1"/>
    <col min="758" max="758" width="8.85546875" style="443"/>
    <col min="759" max="759" width="11.140625" style="443" customWidth="1"/>
    <col min="760" max="760" width="8.85546875" style="443"/>
    <col min="761" max="761" width="11.28515625" style="443" customWidth="1"/>
    <col min="762" max="762" width="8.85546875" style="443"/>
    <col min="763" max="763" width="9.42578125" style="443" customWidth="1"/>
    <col min="764" max="764" width="11.140625" style="443" customWidth="1"/>
    <col min="765" max="1008" width="8.85546875" style="443"/>
    <col min="1009" max="1009" width="4.140625" style="443" customWidth="1"/>
    <col min="1010" max="1010" width="3.85546875" style="443" customWidth="1"/>
    <col min="1011" max="1011" width="43.140625" style="443" customWidth="1"/>
    <col min="1012" max="1012" width="7.140625" style="443" customWidth="1"/>
    <col min="1013" max="1013" width="8.7109375" style="443" customWidth="1"/>
    <col min="1014" max="1014" width="8.85546875" style="443"/>
    <col min="1015" max="1015" width="11.140625" style="443" customWidth="1"/>
    <col min="1016" max="1016" width="8.85546875" style="443"/>
    <col min="1017" max="1017" width="11.28515625" style="443" customWidth="1"/>
    <col min="1018" max="1018" width="8.85546875" style="443"/>
    <col min="1019" max="1019" width="9.42578125" style="443" customWidth="1"/>
    <col min="1020" max="1020" width="11.140625" style="443" customWidth="1"/>
    <col min="1021" max="1264" width="8.85546875" style="443"/>
    <col min="1265" max="1265" width="4.140625" style="443" customWidth="1"/>
    <col min="1266" max="1266" width="3.85546875" style="443" customWidth="1"/>
    <col min="1267" max="1267" width="43.140625" style="443" customWidth="1"/>
    <col min="1268" max="1268" width="7.140625" style="443" customWidth="1"/>
    <col min="1269" max="1269" width="8.7109375" style="443" customWidth="1"/>
    <col min="1270" max="1270" width="8.85546875" style="443"/>
    <col min="1271" max="1271" width="11.140625" style="443" customWidth="1"/>
    <col min="1272" max="1272" width="8.85546875" style="443"/>
    <col min="1273" max="1273" width="11.28515625" style="443" customWidth="1"/>
    <col min="1274" max="1274" width="8.85546875" style="443"/>
    <col min="1275" max="1275" width="9.42578125" style="443" customWidth="1"/>
    <col min="1276" max="1276" width="11.140625" style="443" customWidth="1"/>
    <col min="1277" max="1520" width="8.85546875" style="443"/>
    <col min="1521" max="1521" width="4.140625" style="443" customWidth="1"/>
    <col min="1522" max="1522" width="3.85546875" style="443" customWidth="1"/>
    <col min="1523" max="1523" width="43.140625" style="443" customWidth="1"/>
    <col min="1524" max="1524" width="7.140625" style="443" customWidth="1"/>
    <col min="1525" max="1525" width="8.7109375" style="443" customWidth="1"/>
    <col min="1526" max="1526" width="8.85546875" style="443"/>
    <col min="1527" max="1527" width="11.140625" style="443" customWidth="1"/>
    <col min="1528" max="1528" width="8.85546875" style="443"/>
    <col min="1529" max="1529" width="11.28515625" style="443" customWidth="1"/>
    <col min="1530" max="1530" width="8.85546875" style="443"/>
    <col min="1531" max="1531" width="9.42578125" style="443" customWidth="1"/>
    <col min="1532" max="1532" width="11.140625" style="443" customWidth="1"/>
    <col min="1533" max="1776" width="8.85546875" style="443"/>
    <col min="1777" max="1777" width="4.140625" style="443" customWidth="1"/>
    <col min="1778" max="1778" width="3.85546875" style="443" customWidth="1"/>
    <col min="1779" max="1779" width="43.140625" style="443" customWidth="1"/>
    <col min="1780" max="1780" width="7.140625" style="443" customWidth="1"/>
    <col min="1781" max="1781" width="8.7109375" style="443" customWidth="1"/>
    <col min="1782" max="1782" width="8.85546875" style="443"/>
    <col min="1783" max="1783" width="11.140625" style="443" customWidth="1"/>
    <col min="1784" max="1784" width="8.85546875" style="443"/>
    <col min="1785" max="1785" width="11.28515625" style="443" customWidth="1"/>
    <col min="1786" max="1786" width="8.85546875" style="443"/>
    <col min="1787" max="1787" width="9.42578125" style="443" customWidth="1"/>
    <col min="1788" max="1788" width="11.140625" style="443" customWidth="1"/>
    <col min="1789" max="2032" width="8.85546875" style="443"/>
    <col min="2033" max="2033" width="4.140625" style="443" customWidth="1"/>
    <col min="2034" max="2034" width="3.85546875" style="443" customWidth="1"/>
    <col min="2035" max="2035" width="43.140625" style="443" customWidth="1"/>
    <col min="2036" max="2036" width="7.140625" style="443" customWidth="1"/>
    <col min="2037" max="2037" width="8.7109375" style="443" customWidth="1"/>
    <col min="2038" max="2038" width="8.85546875" style="443"/>
    <col min="2039" max="2039" width="11.140625" style="443" customWidth="1"/>
    <col min="2040" max="2040" width="8.85546875" style="443"/>
    <col min="2041" max="2041" width="11.28515625" style="443" customWidth="1"/>
    <col min="2042" max="2042" width="8.85546875" style="443"/>
    <col min="2043" max="2043" width="9.42578125" style="443" customWidth="1"/>
    <col min="2044" max="2044" width="11.140625" style="443" customWidth="1"/>
    <col min="2045" max="2288" width="8.85546875" style="443"/>
    <col min="2289" max="2289" width="4.140625" style="443" customWidth="1"/>
    <col min="2290" max="2290" width="3.85546875" style="443" customWidth="1"/>
    <col min="2291" max="2291" width="43.140625" style="443" customWidth="1"/>
    <col min="2292" max="2292" width="7.140625" style="443" customWidth="1"/>
    <col min="2293" max="2293" width="8.7109375" style="443" customWidth="1"/>
    <col min="2294" max="2294" width="8.85546875" style="443"/>
    <col min="2295" max="2295" width="11.140625" style="443" customWidth="1"/>
    <col min="2296" max="2296" width="8.85546875" style="443"/>
    <col min="2297" max="2297" width="11.28515625" style="443" customWidth="1"/>
    <col min="2298" max="2298" width="8.85546875" style="443"/>
    <col min="2299" max="2299" width="9.42578125" style="443" customWidth="1"/>
    <col min="2300" max="2300" width="11.140625" style="443" customWidth="1"/>
    <col min="2301" max="2544" width="8.85546875" style="443"/>
    <col min="2545" max="2545" width="4.140625" style="443" customWidth="1"/>
    <col min="2546" max="2546" width="3.85546875" style="443" customWidth="1"/>
    <col min="2547" max="2547" width="43.140625" style="443" customWidth="1"/>
    <col min="2548" max="2548" width="7.140625" style="443" customWidth="1"/>
    <col min="2549" max="2549" width="8.7109375" style="443" customWidth="1"/>
    <col min="2550" max="2550" width="8.85546875" style="443"/>
    <col min="2551" max="2551" width="11.140625" style="443" customWidth="1"/>
    <col min="2552" max="2552" width="8.85546875" style="443"/>
    <col min="2553" max="2553" width="11.28515625" style="443" customWidth="1"/>
    <col min="2554" max="2554" width="8.85546875" style="443"/>
    <col min="2555" max="2555" width="9.42578125" style="443" customWidth="1"/>
    <col min="2556" max="2556" width="11.140625" style="443" customWidth="1"/>
    <col min="2557" max="2800" width="8.85546875" style="443"/>
    <col min="2801" max="2801" width="4.140625" style="443" customWidth="1"/>
    <col min="2802" max="2802" width="3.85546875" style="443" customWidth="1"/>
    <col min="2803" max="2803" width="43.140625" style="443" customWidth="1"/>
    <col min="2804" max="2804" width="7.140625" style="443" customWidth="1"/>
    <col min="2805" max="2805" width="8.7109375" style="443" customWidth="1"/>
    <col min="2806" max="2806" width="8.85546875" style="443"/>
    <col min="2807" max="2807" width="11.140625" style="443" customWidth="1"/>
    <col min="2808" max="2808" width="8.85546875" style="443"/>
    <col min="2809" max="2809" width="11.28515625" style="443" customWidth="1"/>
    <col min="2810" max="2810" width="8.85546875" style="443"/>
    <col min="2811" max="2811" width="9.42578125" style="443" customWidth="1"/>
    <col min="2812" max="2812" width="11.140625" style="443" customWidth="1"/>
    <col min="2813" max="3056" width="8.85546875" style="443"/>
    <col min="3057" max="3057" width="4.140625" style="443" customWidth="1"/>
    <col min="3058" max="3058" width="3.85546875" style="443" customWidth="1"/>
    <col min="3059" max="3059" width="43.140625" style="443" customWidth="1"/>
    <col min="3060" max="3060" width="7.140625" style="443" customWidth="1"/>
    <col min="3061" max="3061" width="8.7109375" style="443" customWidth="1"/>
    <col min="3062" max="3062" width="8.85546875" style="443"/>
    <col min="3063" max="3063" width="11.140625" style="443" customWidth="1"/>
    <col min="3064" max="3064" width="8.85546875" style="443"/>
    <col min="3065" max="3065" width="11.28515625" style="443" customWidth="1"/>
    <col min="3066" max="3066" width="8.85546875" style="443"/>
    <col min="3067" max="3067" width="9.42578125" style="443" customWidth="1"/>
    <col min="3068" max="3068" width="11.140625" style="443" customWidth="1"/>
    <col min="3069" max="3312" width="8.85546875" style="443"/>
    <col min="3313" max="3313" width="4.140625" style="443" customWidth="1"/>
    <col min="3314" max="3314" width="3.85546875" style="443" customWidth="1"/>
    <col min="3315" max="3315" width="43.140625" style="443" customWidth="1"/>
    <col min="3316" max="3316" width="7.140625" style="443" customWidth="1"/>
    <col min="3317" max="3317" width="8.7109375" style="443" customWidth="1"/>
    <col min="3318" max="3318" width="8.85546875" style="443"/>
    <col min="3319" max="3319" width="11.140625" style="443" customWidth="1"/>
    <col min="3320" max="3320" width="8.85546875" style="443"/>
    <col min="3321" max="3321" width="11.28515625" style="443" customWidth="1"/>
    <col min="3322" max="3322" width="8.85546875" style="443"/>
    <col min="3323" max="3323" width="9.42578125" style="443" customWidth="1"/>
    <col min="3324" max="3324" width="11.140625" style="443" customWidth="1"/>
    <col min="3325" max="3568" width="8.85546875" style="443"/>
    <col min="3569" max="3569" width="4.140625" style="443" customWidth="1"/>
    <col min="3570" max="3570" width="3.85546875" style="443" customWidth="1"/>
    <col min="3571" max="3571" width="43.140625" style="443" customWidth="1"/>
    <col min="3572" max="3572" width="7.140625" style="443" customWidth="1"/>
    <col min="3573" max="3573" width="8.7109375" style="443" customWidth="1"/>
    <col min="3574" max="3574" width="8.85546875" style="443"/>
    <col min="3575" max="3575" width="11.140625" style="443" customWidth="1"/>
    <col min="3576" max="3576" width="8.85546875" style="443"/>
    <col min="3577" max="3577" width="11.28515625" style="443" customWidth="1"/>
    <col min="3578" max="3578" width="8.85546875" style="443"/>
    <col min="3579" max="3579" width="9.42578125" style="443" customWidth="1"/>
    <col min="3580" max="3580" width="11.140625" style="443" customWidth="1"/>
    <col min="3581" max="3824" width="8.85546875" style="443"/>
    <col min="3825" max="3825" width="4.140625" style="443" customWidth="1"/>
    <col min="3826" max="3826" width="3.85546875" style="443" customWidth="1"/>
    <col min="3827" max="3827" width="43.140625" style="443" customWidth="1"/>
    <col min="3828" max="3828" width="7.140625" style="443" customWidth="1"/>
    <col min="3829" max="3829" width="8.7109375" style="443" customWidth="1"/>
    <col min="3830" max="3830" width="8.85546875" style="443"/>
    <col min="3831" max="3831" width="11.140625" style="443" customWidth="1"/>
    <col min="3832" max="3832" width="8.85546875" style="443"/>
    <col min="3833" max="3833" width="11.28515625" style="443" customWidth="1"/>
    <col min="3834" max="3834" width="8.85546875" style="443"/>
    <col min="3835" max="3835" width="9.42578125" style="443" customWidth="1"/>
    <col min="3836" max="3836" width="11.140625" style="443" customWidth="1"/>
    <col min="3837" max="4080" width="8.85546875" style="443"/>
    <col min="4081" max="4081" width="4.140625" style="443" customWidth="1"/>
    <col min="4082" max="4082" width="3.85546875" style="443" customWidth="1"/>
    <col min="4083" max="4083" width="43.140625" style="443" customWidth="1"/>
    <col min="4084" max="4084" width="7.140625" style="443" customWidth="1"/>
    <col min="4085" max="4085" width="8.7109375" style="443" customWidth="1"/>
    <col min="4086" max="4086" width="8.85546875" style="443"/>
    <col min="4087" max="4087" width="11.140625" style="443" customWidth="1"/>
    <col min="4088" max="4088" width="8.85546875" style="443"/>
    <col min="4089" max="4089" width="11.28515625" style="443" customWidth="1"/>
    <col min="4090" max="4090" width="8.85546875" style="443"/>
    <col min="4091" max="4091" width="9.42578125" style="443" customWidth="1"/>
    <col min="4092" max="4092" width="11.140625" style="443" customWidth="1"/>
    <col min="4093" max="4336" width="8.85546875" style="443"/>
    <col min="4337" max="4337" width="4.140625" style="443" customWidth="1"/>
    <col min="4338" max="4338" width="3.85546875" style="443" customWidth="1"/>
    <col min="4339" max="4339" width="43.140625" style="443" customWidth="1"/>
    <col min="4340" max="4340" width="7.140625" style="443" customWidth="1"/>
    <col min="4341" max="4341" width="8.7109375" style="443" customWidth="1"/>
    <col min="4342" max="4342" width="8.85546875" style="443"/>
    <col min="4343" max="4343" width="11.140625" style="443" customWidth="1"/>
    <col min="4344" max="4344" width="8.85546875" style="443"/>
    <col min="4345" max="4345" width="11.28515625" style="443" customWidth="1"/>
    <col min="4346" max="4346" width="8.85546875" style="443"/>
    <col min="4347" max="4347" width="9.42578125" style="443" customWidth="1"/>
    <col min="4348" max="4348" width="11.140625" style="443" customWidth="1"/>
    <col min="4349" max="4592" width="8.85546875" style="443"/>
    <col min="4593" max="4593" width="4.140625" style="443" customWidth="1"/>
    <col min="4594" max="4594" width="3.85546875" style="443" customWidth="1"/>
    <col min="4595" max="4595" width="43.140625" style="443" customWidth="1"/>
    <col min="4596" max="4596" width="7.140625" style="443" customWidth="1"/>
    <col min="4597" max="4597" width="8.7109375" style="443" customWidth="1"/>
    <col min="4598" max="4598" width="8.85546875" style="443"/>
    <col min="4599" max="4599" width="11.140625" style="443" customWidth="1"/>
    <col min="4600" max="4600" width="8.85546875" style="443"/>
    <col min="4601" max="4601" width="11.28515625" style="443" customWidth="1"/>
    <col min="4602" max="4602" width="8.85546875" style="443"/>
    <col min="4603" max="4603" width="9.42578125" style="443" customWidth="1"/>
    <col min="4604" max="4604" width="11.140625" style="443" customWidth="1"/>
    <col min="4605" max="4848" width="8.85546875" style="443"/>
    <col min="4849" max="4849" width="4.140625" style="443" customWidth="1"/>
    <col min="4850" max="4850" width="3.85546875" style="443" customWidth="1"/>
    <col min="4851" max="4851" width="43.140625" style="443" customWidth="1"/>
    <col min="4852" max="4852" width="7.140625" style="443" customWidth="1"/>
    <col min="4853" max="4853" width="8.7109375" style="443" customWidth="1"/>
    <col min="4854" max="4854" width="8.85546875" style="443"/>
    <col min="4855" max="4855" width="11.140625" style="443" customWidth="1"/>
    <col min="4856" max="4856" width="8.85546875" style="443"/>
    <col min="4857" max="4857" width="11.28515625" style="443" customWidth="1"/>
    <col min="4858" max="4858" width="8.85546875" style="443"/>
    <col min="4859" max="4859" width="9.42578125" style="443" customWidth="1"/>
    <col min="4860" max="4860" width="11.140625" style="443" customWidth="1"/>
    <col min="4861" max="5104" width="8.85546875" style="443"/>
    <col min="5105" max="5105" width="4.140625" style="443" customWidth="1"/>
    <col min="5106" max="5106" width="3.85546875" style="443" customWidth="1"/>
    <col min="5107" max="5107" width="43.140625" style="443" customWidth="1"/>
    <col min="5108" max="5108" width="7.140625" style="443" customWidth="1"/>
    <col min="5109" max="5109" width="8.7109375" style="443" customWidth="1"/>
    <col min="5110" max="5110" width="8.85546875" style="443"/>
    <col min="5111" max="5111" width="11.140625" style="443" customWidth="1"/>
    <col min="5112" max="5112" width="8.85546875" style="443"/>
    <col min="5113" max="5113" width="11.28515625" style="443" customWidth="1"/>
    <col min="5114" max="5114" width="8.85546875" style="443"/>
    <col min="5115" max="5115" width="9.42578125" style="443" customWidth="1"/>
    <col min="5116" max="5116" width="11.140625" style="443" customWidth="1"/>
    <col min="5117" max="5360" width="8.85546875" style="443"/>
    <col min="5361" max="5361" width="4.140625" style="443" customWidth="1"/>
    <col min="5362" max="5362" width="3.85546875" style="443" customWidth="1"/>
    <col min="5363" max="5363" width="43.140625" style="443" customWidth="1"/>
    <col min="5364" max="5364" width="7.140625" style="443" customWidth="1"/>
    <col min="5365" max="5365" width="8.7109375" style="443" customWidth="1"/>
    <col min="5366" max="5366" width="8.85546875" style="443"/>
    <col min="5367" max="5367" width="11.140625" style="443" customWidth="1"/>
    <col min="5368" max="5368" width="8.85546875" style="443"/>
    <col min="5369" max="5369" width="11.28515625" style="443" customWidth="1"/>
    <col min="5370" max="5370" width="8.85546875" style="443"/>
    <col min="5371" max="5371" width="9.42578125" style="443" customWidth="1"/>
    <col min="5372" max="5372" width="11.140625" style="443" customWidth="1"/>
    <col min="5373" max="5616" width="8.85546875" style="443"/>
    <col min="5617" max="5617" width="4.140625" style="443" customWidth="1"/>
    <col min="5618" max="5618" width="3.85546875" style="443" customWidth="1"/>
    <col min="5619" max="5619" width="43.140625" style="443" customWidth="1"/>
    <col min="5620" max="5620" width="7.140625" style="443" customWidth="1"/>
    <col min="5621" max="5621" width="8.7109375" style="443" customWidth="1"/>
    <col min="5622" max="5622" width="8.85546875" style="443"/>
    <col min="5623" max="5623" width="11.140625" style="443" customWidth="1"/>
    <col min="5624" max="5624" width="8.85546875" style="443"/>
    <col min="5625" max="5625" width="11.28515625" style="443" customWidth="1"/>
    <col min="5626" max="5626" width="8.85546875" style="443"/>
    <col min="5627" max="5627" width="9.42578125" style="443" customWidth="1"/>
    <col min="5628" max="5628" width="11.140625" style="443" customWidth="1"/>
    <col min="5629" max="5872" width="8.85546875" style="443"/>
    <col min="5873" max="5873" width="4.140625" style="443" customWidth="1"/>
    <col min="5874" max="5874" width="3.85546875" style="443" customWidth="1"/>
    <col min="5875" max="5875" width="43.140625" style="443" customWidth="1"/>
    <col min="5876" max="5876" width="7.140625" style="443" customWidth="1"/>
    <col min="5877" max="5877" width="8.7109375" style="443" customWidth="1"/>
    <col min="5878" max="5878" width="8.85546875" style="443"/>
    <col min="5879" max="5879" width="11.140625" style="443" customWidth="1"/>
    <col min="5880" max="5880" width="8.85546875" style="443"/>
    <col min="5881" max="5881" width="11.28515625" style="443" customWidth="1"/>
    <col min="5882" max="5882" width="8.85546875" style="443"/>
    <col min="5883" max="5883" width="9.42578125" style="443" customWidth="1"/>
    <col min="5884" max="5884" width="11.140625" style="443" customWidth="1"/>
    <col min="5885" max="6128" width="8.85546875" style="443"/>
    <col min="6129" max="6129" width="4.140625" style="443" customWidth="1"/>
    <col min="6130" max="6130" width="3.85546875" style="443" customWidth="1"/>
    <col min="6131" max="6131" width="43.140625" style="443" customWidth="1"/>
    <col min="6132" max="6132" width="7.140625" style="443" customWidth="1"/>
    <col min="6133" max="6133" width="8.7109375" style="443" customWidth="1"/>
    <col min="6134" max="6134" width="8.85546875" style="443"/>
    <col min="6135" max="6135" width="11.140625" style="443" customWidth="1"/>
    <col min="6136" max="6136" width="8.85546875" style="443"/>
    <col min="6137" max="6137" width="11.28515625" style="443" customWidth="1"/>
    <col min="6138" max="6138" width="8.85546875" style="443"/>
    <col min="6139" max="6139" width="9.42578125" style="443" customWidth="1"/>
    <col min="6140" max="6140" width="11.140625" style="443" customWidth="1"/>
    <col min="6141" max="6384" width="8.85546875" style="443"/>
    <col min="6385" max="6385" width="4.140625" style="443" customWidth="1"/>
    <col min="6386" max="6386" width="3.85546875" style="443" customWidth="1"/>
    <col min="6387" max="6387" width="43.140625" style="443" customWidth="1"/>
    <col min="6388" max="6388" width="7.140625" style="443" customWidth="1"/>
    <col min="6389" max="6389" width="8.7109375" style="443" customWidth="1"/>
    <col min="6390" max="6390" width="8.85546875" style="443"/>
    <col min="6391" max="6391" width="11.140625" style="443" customWidth="1"/>
    <col min="6392" max="6392" width="8.85546875" style="443"/>
    <col min="6393" max="6393" width="11.28515625" style="443" customWidth="1"/>
    <col min="6394" max="6394" width="8.85546875" style="443"/>
    <col min="6395" max="6395" width="9.42578125" style="443" customWidth="1"/>
    <col min="6396" max="6396" width="11.140625" style="443" customWidth="1"/>
    <col min="6397" max="6640" width="8.85546875" style="443"/>
    <col min="6641" max="6641" width="4.140625" style="443" customWidth="1"/>
    <col min="6642" max="6642" width="3.85546875" style="443" customWidth="1"/>
    <col min="6643" max="6643" width="43.140625" style="443" customWidth="1"/>
    <col min="6644" max="6644" width="7.140625" style="443" customWidth="1"/>
    <col min="6645" max="6645" width="8.7109375" style="443" customWidth="1"/>
    <col min="6646" max="6646" width="8.85546875" style="443"/>
    <col min="6647" max="6647" width="11.140625" style="443" customWidth="1"/>
    <col min="6648" max="6648" width="8.85546875" style="443"/>
    <col min="6649" max="6649" width="11.28515625" style="443" customWidth="1"/>
    <col min="6650" max="6650" width="8.85546875" style="443"/>
    <col min="6651" max="6651" width="9.42578125" style="443" customWidth="1"/>
    <col min="6652" max="6652" width="11.140625" style="443" customWidth="1"/>
    <col min="6653" max="6896" width="8.85546875" style="443"/>
    <col min="6897" max="6897" width="4.140625" style="443" customWidth="1"/>
    <col min="6898" max="6898" width="3.85546875" style="443" customWidth="1"/>
    <col min="6899" max="6899" width="43.140625" style="443" customWidth="1"/>
    <col min="6900" max="6900" width="7.140625" style="443" customWidth="1"/>
    <col min="6901" max="6901" width="8.7109375" style="443" customWidth="1"/>
    <col min="6902" max="6902" width="8.85546875" style="443"/>
    <col min="6903" max="6903" width="11.140625" style="443" customWidth="1"/>
    <col min="6904" max="6904" width="8.85546875" style="443"/>
    <col min="6905" max="6905" width="11.28515625" style="443" customWidth="1"/>
    <col min="6906" max="6906" width="8.85546875" style="443"/>
    <col min="6907" max="6907" width="9.42578125" style="443" customWidth="1"/>
    <col min="6908" max="6908" width="11.140625" style="443" customWidth="1"/>
    <col min="6909" max="7152" width="8.85546875" style="443"/>
    <col min="7153" max="7153" width="4.140625" style="443" customWidth="1"/>
    <col min="7154" max="7154" width="3.85546875" style="443" customWidth="1"/>
    <col min="7155" max="7155" width="43.140625" style="443" customWidth="1"/>
    <col min="7156" max="7156" width="7.140625" style="443" customWidth="1"/>
    <col min="7157" max="7157" width="8.7109375" style="443" customWidth="1"/>
    <col min="7158" max="7158" width="8.85546875" style="443"/>
    <col min="7159" max="7159" width="11.140625" style="443" customWidth="1"/>
    <col min="7160" max="7160" width="8.85546875" style="443"/>
    <col min="7161" max="7161" width="11.28515625" style="443" customWidth="1"/>
    <col min="7162" max="7162" width="8.85546875" style="443"/>
    <col min="7163" max="7163" width="9.42578125" style="443" customWidth="1"/>
    <col min="7164" max="7164" width="11.140625" style="443" customWidth="1"/>
    <col min="7165" max="7408" width="8.85546875" style="443"/>
    <col min="7409" max="7409" width="4.140625" style="443" customWidth="1"/>
    <col min="7410" max="7410" width="3.85546875" style="443" customWidth="1"/>
    <col min="7411" max="7411" width="43.140625" style="443" customWidth="1"/>
    <col min="7412" max="7412" width="7.140625" style="443" customWidth="1"/>
    <col min="7413" max="7413" width="8.7109375" style="443" customWidth="1"/>
    <col min="7414" max="7414" width="8.85546875" style="443"/>
    <col min="7415" max="7415" width="11.140625" style="443" customWidth="1"/>
    <col min="7416" max="7416" width="8.85546875" style="443"/>
    <col min="7417" max="7417" width="11.28515625" style="443" customWidth="1"/>
    <col min="7418" max="7418" width="8.85546875" style="443"/>
    <col min="7419" max="7419" width="9.42578125" style="443" customWidth="1"/>
    <col min="7420" max="7420" width="11.140625" style="443" customWidth="1"/>
    <col min="7421" max="7664" width="8.85546875" style="443"/>
    <col min="7665" max="7665" width="4.140625" style="443" customWidth="1"/>
    <col min="7666" max="7666" width="3.85546875" style="443" customWidth="1"/>
    <col min="7667" max="7667" width="43.140625" style="443" customWidth="1"/>
    <col min="7668" max="7668" width="7.140625" style="443" customWidth="1"/>
    <col min="7669" max="7669" width="8.7109375" style="443" customWidth="1"/>
    <col min="7670" max="7670" width="8.85546875" style="443"/>
    <col min="7671" max="7671" width="11.140625" style="443" customWidth="1"/>
    <col min="7672" max="7672" width="8.85546875" style="443"/>
    <col min="7673" max="7673" width="11.28515625" style="443" customWidth="1"/>
    <col min="7674" max="7674" width="8.85546875" style="443"/>
    <col min="7675" max="7675" width="9.42578125" style="443" customWidth="1"/>
    <col min="7676" max="7676" width="11.140625" style="443" customWidth="1"/>
    <col min="7677" max="7920" width="8.85546875" style="443"/>
    <col min="7921" max="7921" width="4.140625" style="443" customWidth="1"/>
    <col min="7922" max="7922" width="3.85546875" style="443" customWidth="1"/>
    <col min="7923" max="7923" width="43.140625" style="443" customWidth="1"/>
    <col min="7924" max="7924" width="7.140625" style="443" customWidth="1"/>
    <col min="7925" max="7925" width="8.7109375" style="443" customWidth="1"/>
    <col min="7926" max="7926" width="8.85546875" style="443"/>
    <col min="7927" max="7927" width="11.140625" style="443" customWidth="1"/>
    <col min="7928" max="7928" width="8.85546875" style="443"/>
    <col min="7929" max="7929" width="11.28515625" style="443" customWidth="1"/>
    <col min="7930" max="7930" width="8.85546875" style="443"/>
    <col min="7931" max="7931" width="9.42578125" style="443" customWidth="1"/>
    <col min="7932" max="7932" width="11.140625" style="443" customWidth="1"/>
    <col min="7933" max="8176" width="8.85546875" style="443"/>
    <col min="8177" max="8177" width="4.140625" style="443" customWidth="1"/>
    <col min="8178" max="8178" width="3.85546875" style="443" customWidth="1"/>
    <col min="8179" max="8179" width="43.140625" style="443" customWidth="1"/>
    <col min="8180" max="8180" width="7.140625" style="443" customWidth="1"/>
    <col min="8181" max="8181" width="8.7109375" style="443" customWidth="1"/>
    <col min="8182" max="8182" width="8.85546875" style="443"/>
    <col min="8183" max="8183" width="11.140625" style="443" customWidth="1"/>
    <col min="8184" max="8184" width="8.85546875" style="443"/>
    <col min="8185" max="8185" width="11.28515625" style="443" customWidth="1"/>
    <col min="8186" max="8186" width="8.85546875" style="443"/>
    <col min="8187" max="8187" width="9.42578125" style="443" customWidth="1"/>
    <col min="8188" max="8188" width="11.140625" style="443" customWidth="1"/>
    <col min="8189" max="8432" width="8.85546875" style="443"/>
    <col min="8433" max="8433" width="4.140625" style="443" customWidth="1"/>
    <col min="8434" max="8434" width="3.85546875" style="443" customWidth="1"/>
    <col min="8435" max="8435" width="43.140625" style="443" customWidth="1"/>
    <col min="8436" max="8436" width="7.140625" style="443" customWidth="1"/>
    <col min="8437" max="8437" width="8.7109375" style="443" customWidth="1"/>
    <col min="8438" max="8438" width="8.85546875" style="443"/>
    <col min="8439" max="8439" width="11.140625" style="443" customWidth="1"/>
    <col min="8440" max="8440" width="8.85546875" style="443"/>
    <col min="8441" max="8441" width="11.28515625" style="443" customWidth="1"/>
    <col min="8442" max="8442" width="8.85546875" style="443"/>
    <col min="8443" max="8443" width="9.42578125" style="443" customWidth="1"/>
    <col min="8444" max="8444" width="11.140625" style="443" customWidth="1"/>
    <col min="8445" max="8688" width="8.85546875" style="443"/>
    <col min="8689" max="8689" width="4.140625" style="443" customWidth="1"/>
    <col min="8690" max="8690" width="3.85546875" style="443" customWidth="1"/>
    <col min="8691" max="8691" width="43.140625" style="443" customWidth="1"/>
    <col min="8692" max="8692" width="7.140625" style="443" customWidth="1"/>
    <col min="8693" max="8693" width="8.7109375" style="443" customWidth="1"/>
    <col min="8694" max="8694" width="8.85546875" style="443"/>
    <col min="8695" max="8695" width="11.140625" style="443" customWidth="1"/>
    <col min="8696" max="8696" width="8.85546875" style="443"/>
    <col min="8697" max="8697" width="11.28515625" style="443" customWidth="1"/>
    <col min="8698" max="8698" width="8.85546875" style="443"/>
    <col min="8699" max="8699" width="9.42578125" style="443" customWidth="1"/>
    <col min="8700" max="8700" width="11.140625" style="443" customWidth="1"/>
    <col min="8701" max="8944" width="8.85546875" style="443"/>
    <col min="8945" max="8945" width="4.140625" style="443" customWidth="1"/>
    <col min="8946" max="8946" width="3.85546875" style="443" customWidth="1"/>
    <col min="8947" max="8947" width="43.140625" style="443" customWidth="1"/>
    <col min="8948" max="8948" width="7.140625" style="443" customWidth="1"/>
    <col min="8949" max="8949" width="8.7109375" style="443" customWidth="1"/>
    <col min="8950" max="8950" width="8.85546875" style="443"/>
    <col min="8951" max="8951" width="11.140625" style="443" customWidth="1"/>
    <col min="8952" max="8952" width="8.85546875" style="443"/>
    <col min="8953" max="8953" width="11.28515625" style="443" customWidth="1"/>
    <col min="8954" max="8954" width="8.85546875" style="443"/>
    <col min="8955" max="8955" width="9.42578125" style="443" customWidth="1"/>
    <col min="8956" max="8956" width="11.140625" style="443" customWidth="1"/>
    <col min="8957" max="9200" width="8.85546875" style="443"/>
    <col min="9201" max="9201" width="4.140625" style="443" customWidth="1"/>
    <col min="9202" max="9202" width="3.85546875" style="443" customWidth="1"/>
    <col min="9203" max="9203" width="43.140625" style="443" customWidth="1"/>
    <col min="9204" max="9204" width="7.140625" style="443" customWidth="1"/>
    <col min="9205" max="9205" width="8.7109375" style="443" customWidth="1"/>
    <col min="9206" max="9206" width="8.85546875" style="443"/>
    <col min="9207" max="9207" width="11.140625" style="443" customWidth="1"/>
    <col min="9208" max="9208" width="8.85546875" style="443"/>
    <col min="9209" max="9209" width="11.28515625" style="443" customWidth="1"/>
    <col min="9210" max="9210" width="8.85546875" style="443"/>
    <col min="9211" max="9211" width="9.42578125" style="443" customWidth="1"/>
    <col min="9212" max="9212" width="11.140625" style="443" customWidth="1"/>
    <col min="9213" max="9456" width="8.85546875" style="443"/>
    <col min="9457" max="9457" width="4.140625" style="443" customWidth="1"/>
    <col min="9458" max="9458" width="3.85546875" style="443" customWidth="1"/>
    <col min="9459" max="9459" width="43.140625" style="443" customWidth="1"/>
    <col min="9460" max="9460" width="7.140625" style="443" customWidth="1"/>
    <col min="9461" max="9461" width="8.7109375" style="443" customWidth="1"/>
    <col min="9462" max="9462" width="8.85546875" style="443"/>
    <col min="9463" max="9463" width="11.140625" style="443" customWidth="1"/>
    <col min="9464" max="9464" width="8.85546875" style="443"/>
    <col min="9465" max="9465" width="11.28515625" style="443" customWidth="1"/>
    <col min="9466" max="9466" width="8.85546875" style="443"/>
    <col min="9467" max="9467" width="9.42578125" style="443" customWidth="1"/>
    <col min="9468" max="9468" width="11.140625" style="443" customWidth="1"/>
    <col min="9469" max="9712" width="8.85546875" style="443"/>
    <col min="9713" max="9713" width="4.140625" style="443" customWidth="1"/>
    <col min="9714" max="9714" width="3.85546875" style="443" customWidth="1"/>
    <col min="9715" max="9715" width="43.140625" style="443" customWidth="1"/>
    <col min="9716" max="9716" width="7.140625" style="443" customWidth="1"/>
    <col min="9717" max="9717" width="8.7109375" style="443" customWidth="1"/>
    <col min="9718" max="9718" width="8.85546875" style="443"/>
    <col min="9719" max="9719" width="11.140625" style="443" customWidth="1"/>
    <col min="9720" max="9720" width="8.85546875" style="443"/>
    <col min="9721" max="9721" width="11.28515625" style="443" customWidth="1"/>
    <col min="9722" max="9722" width="8.85546875" style="443"/>
    <col min="9723" max="9723" width="9.42578125" style="443" customWidth="1"/>
    <col min="9724" max="9724" width="11.140625" style="443" customWidth="1"/>
    <col min="9725" max="9968" width="8.85546875" style="443"/>
    <col min="9969" max="9969" width="4.140625" style="443" customWidth="1"/>
    <col min="9970" max="9970" width="3.85546875" style="443" customWidth="1"/>
    <col min="9971" max="9971" width="43.140625" style="443" customWidth="1"/>
    <col min="9972" max="9972" width="7.140625" style="443" customWidth="1"/>
    <col min="9973" max="9973" width="8.7109375" style="443" customWidth="1"/>
    <col min="9974" max="9974" width="8.85546875" style="443"/>
    <col min="9975" max="9975" width="11.140625" style="443" customWidth="1"/>
    <col min="9976" max="9976" width="8.85546875" style="443"/>
    <col min="9977" max="9977" width="11.28515625" style="443" customWidth="1"/>
    <col min="9978" max="9978" width="8.85546875" style="443"/>
    <col min="9979" max="9979" width="9.42578125" style="443" customWidth="1"/>
    <col min="9980" max="9980" width="11.140625" style="443" customWidth="1"/>
    <col min="9981" max="10224" width="8.85546875" style="443"/>
    <col min="10225" max="10225" width="4.140625" style="443" customWidth="1"/>
    <col min="10226" max="10226" width="3.85546875" style="443" customWidth="1"/>
    <col min="10227" max="10227" width="43.140625" style="443" customWidth="1"/>
    <col min="10228" max="10228" width="7.140625" style="443" customWidth="1"/>
    <col min="10229" max="10229" width="8.7109375" style="443" customWidth="1"/>
    <col min="10230" max="10230" width="8.85546875" style="443"/>
    <col min="10231" max="10231" width="11.140625" style="443" customWidth="1"/>
    <col min="10232" max="10232" width="8.85546875" style="443"/>
    <col min="10233" max="10233" width="11.28515625" style="443" customWidth="1"/>
    <col min="10234" max="10234" width="8.85546875" style="443"/>
    <col min="10235" max="10235" width="9.42578125" style="443" customWidth="1"/>
    <col min="10236" max="10236" width="11.140625" style="443" customWidth="1"/>
    <col min="10237" max="10480" width="8.85546875" style="443"/>
    <col min="10481" max="10481" width="4.140625" style="443" customWidth="1"/>
    <col min="10482" max="10482" width="3.85546875" style="443" customWidth="1"/>
    <col min="10483" max="10483" width="43.140625" style="443" customWidth="1"/>
    <col min="10484" max="10484" width="7.140625" style="443" customWidth="1"/>
    <col min="10485" max="10485" width="8.7109375" style="443" customWidth="1"/>
    <col min="10486" max="10486" width="8.85546875" style="443"/>
    <col min="10487" max="10487" width="11.140625" style="443" customWidth="1"/>
    <col min="10488" max="10488" width="8.85546875" style="443"/>
    <col min="10489" max="10489" width="11.28515625" style="443" customWidth="1"/>
    <col min="10490" max="10490" width="8.85546875" style="443"/>
    <col min="10491" max="10491" width="9.42578125" style="443" customWidth="1"/>
    <col min="10492" max="10492" width="11.140625" style="443" customWidth="1"/>
    <col min="10493" max="10736" width="8.85546875" style="443"/>
    <col min="10737" max="10737" width="4.140625" style="443" customWidth="1"/>
    <col min="10738" max="10738" width="3.85546875" style="443" customWidth="1"/>
    <col min="10739" max="10739" width="43.140625" style="443" customWidth="1"/>
    <col min="10740" max="10740" width="7.140625" style="443" customWidth="1"/>
    <col min="10741" max="10741" width="8.7109375" style="443" customWidth="1"/>
    <col min="10742" max="10742" width="8.85546875" style="443"/>
    <col min="10743" max="10743" width="11.140625" style="443" customWidth="1"/>
    <col min="10744" max="10744" width="8.85546875" style="443"/>
    <col min="10745" max="10745" width="11.28515625" style="443" customWidth="1"/>
    <col min="10746" max="10746" width="8.85546875" style="443"/>
    <col min="10747" max="10747" width="9.42578125" style="443" customWidth="1"/>
    <col min="10748" max="10748" width="11.140625" style="443" customWidth="1"/>
    <col min="10749" max="10992" width="8.85546875" style="443"/>
    <col min="10993" max="10993" width="4.140625" style="443" customWidth="1"/>
    <col min="10994" max="10994" width="3.85546875" style="443" customWidth="1"/>
    <col min="10995" max="10995" width="43.140625" style="443" customWidth="1"/>
    <col min="10996" max="10996" width="7.140625" style="443" customWidth="1"/>
    <col min="10997" max="10997" width="8.7109375" style="443" customWidth="1"/>
    <col min="10998" max="10998" width="8.85546875" style="443"/>
    <col min="10999" max="10999" width="11.140625" style="443" customWidth="1"/>
    <col min="11000" max="11000" width="8.85546875" style="443"/>
    <col min="11001" max="11001" width="11.28515625" style="443" customWidth="1"/>
    <col min="11002" max="11002" width="8.85546875" style="443"/>
    <col min="11003" max="11003" width="9.42578125" style="443" customWidth="1"/>
    <col min="11004" max="11004" width="11.140625" style="443" customWidth="1"/>
    <col min="11005" max="11248" width="8.85546875" style="443"/>
    <col min="11249" max="11249" width="4.140625" style="443" customWidth="1"/>
    <col min="11250" max="11250" width="3.85546875" style="443" customWidth="1"/>
    <col min="11251" max="11251" width="43.140625" style="443" customWidth="1"/>
    <col min="11252" max="11252" width="7.140625" style="443" customWidth="1"/>
    <col min="11253" max="11253" width="8.7109375" style="443" customWidth="1"/>
    <col min="11254" max="11254" width="8.85546875" style="443"/>
    <col min="11255" max="11255" width="11.140625" style="443" customWidth="1"/>
    <col min="11256" max="11256" width="8.85546875" style="443"/>
    <col min="11257" max="11257" width="11.28515625" style="443" customWidth="1"/>
    <col min="11258" max="11258" width="8.85546875" style="443"/>
    <col min="11259" max="11259" width="9.42578125" style="443" customWidth="1"/>
    <col min="11260" max="11260" width="11.140625" style="443" customWidth="1"/>
    <col min="11261" max="11504" width="8.85546875" style="443"/>
    <col min="11505" max="11505" width="4.140625" style="443" customWidth="1"/>
    <col min="11506" max="11506" width="3.85546875" style="443" customWidth="1"/>
    <col min="11507" max="11507" width="43.140625" style="443" customWidth="1"/>
    <col min="11508" max="11508" width="7.140625" style="443" customWidth="1"/>
    <col min="11509" max="11509" width="8.7109375" style="443" customWidth="1"/>
    <col min="11510" max="11510" width="8.85546875" style="443"/>
    <col min="11511" max="11511" width="11.140625" style="443" customWidth="1"/>
    <col min="11512" max="11512" width="8.85546875" style="443"/>
    <col min="11513" max="11513" width="11.28515625" style="443" customWidth="1"/>
    <col min="11514" max="11514" width="8.85546875" style="443"/>
    <col min="11515" max="11515" width="9.42578125" style="443" customWidth="1"/>
    <col min="11516" max="11516" width="11.140625" style="443" customWidth="1"/>
    <col min="11517" max="11760" width="8.85546875" style="443"/>
    <col min="11761" max="11761" width="4.140625" style="443" customWidth="1"/>
    <col min="11762" max="11762" width="3.85546875" style="443" customWidth="1"/>
    <col min="11763" max="11763" width="43.140625" style="443" customWidth="1"/>
    <col min="11764" max="11764" width="7.140625" style="443" customWidth="1"/>
    <col min="11765" max="11765" width="8.7109375" style="443" customWidth="1"/>
    <col min="11766" max="11766" width="8.85546875" style="443"/>
    <col min="11767" max="11767" width="11.140625" style="443" customWidth="1"/>
    <col min="11768" max="11768" width="8.85546875" style="443"/>
    <col min="11769" max="11769" width="11.28515625" style="443" customWidth="1"/>
    <col min="11770" max="11770" width="8.85546875" style="443"/>
    <col min="11771" max="11771" width="9.42578125" style="443" customWidth="1"/>
    <col min="11772" max="11772" width="11.140625" style="443" customWidth="1"/>
    <col min="11773" max="12016" width="8.85546875" style="443"/>
    <col min="12017" max="12017" width="4.140625" style="443" customWidth="1"/>
    <col min="12018" max="12018" width="3.85546875" style="443" customWidth="1"/>
    <col min="12019" max="12019" width="43.140625" style="443" customWidth="1"/>
    <col min="12020" max="12020" width="7.140625" style="443" customWidth="1"/>
    <col min="12021" max="12021" width="8.7109375" style="443" customWidth="1"/>
    <col min="12022" max="12022" width="8.85546875" style="443"/>
    <col min="12023" max="12023" width="11.140625" style="443" customWidth="1"/>
    <col min="12024" max="12024" width="8.85546875" style="443"/>
    <col min="12025" max="12025" width="11.28515625" style="443" customWidth="1"/>
    <col min="12026" max="12026" width="8.85546875" style="443"/>
    <col min="12027" max="12027" width="9.42578125" style="443" customWidth="1"/>
    <col min="12028" max="12028" width="11.140625" style="443" customWidth="1"/>
    <col min="12029" max="12272" width="8.85546875" style="443"/>
    <col min="12273" max="12273" width="4.140625" style="443" customWidth="1"/>
    <col min="12274" max="12274" width="3.85546875" style="443" customWidth="1"/>
    <col min="12275" max="12275" width="43.140625" style="443" customWidth="1"/>
    <col min="12276" max="12276" width="7.140625" style="443" customWidth="1"/>
    <col min="12277" max="12277" width="8.7109375" style="443" customWidth="1"/>
    <col min="12278" max="12278" width="8.85546875" style="443"/>
    <col min="12279" max="12279" width="11.140625" style="443" customWidth="1"/>
    <col min="12280" max="12280" width="8.85546875" style="443"/>
    <col min="12281" max="12281" width="11.28515625" style="443" customWidth="1"/>
    <col min="12282" max="12282" width="8.85546875" style="443"/>
    <col min="12283" max="12283" width="9.42578125" style="443" customWidth="1"/>
    <col min="12284" max="12284" width="11.140625" style="443" customWidth="1"/>
    <col min="12285" max="12528" width="8.85546875" style="443"/>
    <col min="12529" max="12529" width="4.140625" style="443" customWidth="1"/>
    <col min="12530" max="12530" width="3.85546875" style="443" customWidth="1"/>
    <col min="12531" max="12531" width="43.140625" style="443" customWidth="1"/>
    <col min="12532" max="12532" width="7.140625" style="443" customWidth="1"/>
    <col min="12533" max="12533" width="8.7109375" style="443" customWidth="1"/>
    <col min="12534" max="12534" width="8.85546875" style="443"/>
    <col min="12535" max="12535" width="11.140625" style="443" customWidth="1"/>
    <col min="12536" max="12536" width="8.85546875" style="443"/>
    <col min="12537" max="12537" width="11.28515625" style="443" customWidth="1"/>
    <col min="12538" max="12538" width="8.85546875" style="443"/>
    <col min="12539" max="12539" width="9.42578125" style="443" customWidth="1"/>
    <col min="12540" max="12540" width="11.140625" style="443" customWidth="1"/>
    <col min="12541" max="12784" width="8.85546875" style="443"/>
    <col min="12785" max="12785" width="4.140625" style="443" customWidth="1"/>
    <col min="12786" max="12786" width="3.85546875" style="443" customWidth="1"/>
    <col min="12787" max="12787" width="43.140625" style="443" customWidth="1"/>
    <col min="12788" max="12788" width="7.140625" style="443" customWidth="1"/>
    <col min="12789" max="12789" width="8.7109375" style="443" customWidth="1"/>
    <col min="12790" max="12790" width="8.85546875" style="443"/>
    <col min="12791" max="12791" width="11.140625" style="443" customWidth="1"/>
    <col min="12792" max="12792" width="8.85546875" style="443"/>
    <col min="12793" max="12793" width="11.28515625" style="443" customWidth="1"/>
    <col min="12794" max="12794" width="8.85546875" style="443"/>
    <col min="12795" max="12795" width="9.42578125" style="443" customWidth="1"/>
    <col min="12796" max="12796" width="11.140625" style="443" customWidth="1"/>
    <col min="12797" max="13040" width="8.85546875" style="443"/>
    <col min="13041" max="13041" width="4.140625" style="443" customWidth="1"/>
    <col min="13042" max="13042" width="3.85546875" style="443" customWidth="1"/>
    <col min="13043" max="13043" width="43.140625" style="443" customWidth="1"/>
    <col min="13044" max="13044" width="7.140625" style="443" customWidth="1"/>
    <col min="13045" max="13045" width="8.7109375" style="443" customWidth="1"/>
    <col min="13046" max="13046" width="8.85546875" style="443"/>
    <col min="13047" max="13047" width="11.140625" style="443" customWidth="1"/>
    <col min="13048" max="13048" width="8.85546875" style="443"/>
    <col min="13049" max="13049" width="11.28515625" style="443" customWidth="1"/>
    <col min="13050" max="13050" width="8.85546875" style="443"/>
    <col min="13051" max="13051" width="9.42578125" style="443" customWidth="1"/>
    <col min="13052" max="13052" width="11.140625" style="443" customWidth="1"/>
    <col min="13053" max="13296" width="8.85546875" style="443"/>
    <col min="13297" max="13297" width="4.140625" style="443" customWidth="1"/>
    <col min="13298" max="13298" width="3.85546875" style="443" customWidth="1"/>
    <col min="13299" max="13299" width="43.140625" style="443" customWidth="1"/>
    <col min="13300" max="13300" width="7.140625" style="443" customWidth="1"/>
    <col min="13301" max="13301" width="8.7109375" style="443" customWidth="1"/>
    <col min="13302" max="13302" width="8.85546875" style="443"/>
    <col min="13303" max="13303" width="11.140625" style="443" customWidth="1"/>
    <col min="13304" max="13304" width="8.85546875" style="443"/>
    <col min="13305" max="13305" width="11.28515625" style="443" customWidth="1"/>
    <col min="13306" max="13306" width="8.85546875" style="443"/>
    <col min="13307" max="13307" width="9.42578125" style="443" customWidth="1"/>
    <col min="13308" max="13308" width="11.140625" style="443" customWidth="1"/>
    <col min="13309" max="13552" width="8.85546875" style="443"/>
    <col min="13553" max="13553" width="4.140625" style="443" customWidth="1"/>
    <col min="13554" max="13554" width="3.85546875" style="443" customWidth="1"/>
    <col min="13555" max="13555" width="43.140625" style="443" customWidth="1"/>
    <col min="13556" max="13556" width="7.140625" style="443" customWidth="1"/>
    <col min="13557" max="13557" width="8.7109375" style="443" customWidth="1"/>
    <col min="13558" max="13558" width="8.85546875" style="443"/>
    <col min="13559" max="13559" width="11.140625" style="443" customWidth="1"/>
    <col min="13560" max="13560" width="8.85546875" style="443"/>
    <col min="13561" max="13561" width="11.28515625" style="443" customWidth="1"/>
    <col min="13562" max="13562" width="8.85546875" style="443"/>
    <col min="13563" max="13563" width="9.42578125" style="443" customWidth="1"/>
    <col min="13564" max="13564" width="11.140625" style="443" customWidth="1"/>
    <col min="13565" max="13808" width="8.85546875" style="443"/>
    <col min="13809" max="13809" width="4.140625" style="443" customWidth="1"/>
    <col min="13810" max="13810" width="3.85546875" style="443" customWidth="1"/>
    <col min="13811" max="13811" width="43.140625" style="443" customWidth="1"/>
    <col min="13812" max="13812" width="7.140625" style="443" customWidth="1"/>
    <col min="13813" max="13813" width="8.7109375" style="443" customWidth="1"/>
    <col min="13814" max="13814" width="8.85546875" style="443"/>
    <col min="13815" max="13815" width="11.140625" style="443" customWidth="1"/>
    <col min="13816" max="13816" width="8.85546875" style="443"/>
    <col min="13817" max="13817" width="11.28515625" style="443" customWidth="1"/>
    <col min="13818" max="13818" width="8.85546875" style="443"/>
    <col min="13819" max="13819" width="9.42578125" style="443" customWidth="1"/>
    <col min="13820" max="13820" width="11.140625" style="443" customWidth="1"/>
    <col min="13821" max="14064" width="8.85546875" style="443"/>
    <col min="14065" max="14065" width="4.140625" style="443" customWidth="1"/>
    <col min="14066" max="14066" width="3.85546875" style="443" customWidth="1"/>
    <col min="14067" max="14067" width="43.140625" style="443" customWidth="1"/>
    <col min="14068" max="14068" width="7.140625" style="443" customWidth="1"/>
    <col min="14069" max="14069" width="8.7109375" style="443" customWidth="1"/>
    <col min="14070" max="14070" width="8.85546875" style="443"/>
    <col min="14071" max="14071" width="11.140625" style="443" customWidth="1"/>
    <col min="14072" max="14072" width="8.85546875" style="443"/>
    <col min="14073" max="14073" width="11.28515625" style="443" customWidth="1"/>
    <col min="14074" max="14074" width="8.85546875" style="443"/>
    <col min="14075" max="14075" width="9.42578125" style="443" customWidth="1"/>
    <col min="14076" max="14076" width="11.140625" style="443" customWidth="1"/>
    <col min="14077" max="14320" width="8.85546875" style="443"/>
    <col min="14321" max="14321" width="4.140625" style="443" customWidth="1"/>
    <col min="14322" max="14322" width="3.85546875" style="443" customWidth="1"/>
    <col min="14323" max="14323" width="43.140625" style="443" customWidth="1"/>
    <col min="14324" max="14324" width="7.140625" style="443" customWidth="1"/>
    <col min="14325" max="14325" width="8.7109375" style="443" customWidth="1"/>
    <col min="14326" max="14326" width="8.85546875" style="443"/>
    <col min="14327" max="14327" width="11.140625" style="443" customWidth="1"/>
    <col min="14328" max="14328" width="8.85546875" style="443"/>
    <col min="14329" max="14329" width="11.28515625" style="443" customWidth="1"/>
    <col min="14330" max="14330" width="8.85546875" style="443"/>
    <col min="14331" max="14331" width="9.42578125" style="443" customWidth="1"/>
    <col min="14332" max="14332" width="11.140625" style="443" customWidth="1"/>
    <col min="14333" max="14576" width="8.85546875" style="443"/>
    <col min="14577" max="14577" width="4.140625" style="443" customWidth="1"/>
    <col min="14578" max="14578" width="3.85546875" style="443" customWidth="1"/>
    <col min="14579" max="14579" width="43.140625" style="443" customWidth="1"/>
    <col min="14580" max="14580" width="7.140625" style="443" customWidth="1"/>
    <col min="14581" max="14581" width="8.7109375" style="443" customWidth="1"/>
    <col min="14582" max="14582" width="8.85546875" style="443"/>
    <col min="14583" max="14583" width="11.140625" style="443" customWidth="1"/>
    <col min="14584" max="14584" width="8.85546875" style="443"/>
    <col min="14585" max="14585" width="11.28515625" style="443" customWidth="1"/>
    <col min="14586" max="14586" width="8.85546875" style="443"/>
    <col min="14587" max="14587" width="9.42578125" style="443" customWidth="1"/>
    <col min="14588" max="14588" width="11.140625" style="443" customWidth="1"/>
    <col min="14589" max="14832" width="8.85546875" style="443"/>
    <col min="14833" max="14833" width="4.140625" style="443" customWidth="1"/>
    <col min="14834" max="14834" width="3.85546875" style="443" customWidth="1"/>
    <col min="14835" max="14835" width="43.140625" style="443" customWidth="1"/>
    <col min="14836" max="14836" width="7.140625" style="443" customWidth="1"/>
    <col min="14837" max="14837" width="8.7109375" style="443" customWidth="1"/>
    <col min="14838" max="14838" width="8.85546875" style="443"/>
    <col min="14839" max="14839" width="11.140625" style="443" customWidth="1"/>
    <col min="14840" max="14840" width="8.85546875" style="443"/>
    <col min="14841" max="14841" width="11.28515625" style="443" customWidth="1"/>
    <col min="14842" max="14842" width="8.85546875" style="443"/>
    <col min="14843" max="14843" width="9.42578125" style="443" customWidth="1"/>
    <col min="14844" max="14844" width="11.140625" style="443" customWidth="1"/>
    <col min="14845" max="15088" width="8.85546875" style="443"/>
    <col min="15089" max="15089" width="4.140625" style="443" customWidth="1"/>
    <col min="15090" max="15090" width="3.85546875" style="443" customWidth="1"/>
    <col min="15091" max="15091" width="43.140625" style="443" customWidth="1"/>
    <col min="15092" max="15092" width="7.140625" style="443" customWidth="1"/>
    <col min="15093" max="15093" width="8.7109375" style="443" customWidth="1"/>
    <col min="15094" max="15094" width="8.85546875" style="443"/>
    <col min="15095" max="15095" width="11.140625" style="443" customWidth="1"/>
    <col min="15096" max="15096" width="8.85546875" style="443"/>
    <col min="15097" max="15097" width="11.28515625" style="443" customWidth="1"/>
    <col min="15098" max="15098" width="8.85546875" style="443"/>
    <col min="15099" max="15099" width="9.42578125" style="443" customWidth="1"/>
    <col min="15100" max="15100" width="11.140625" style="443" customWidth="1"/>
    <col min="15101" max="15344" width="8.85546875" style="443"/>
    <col min="15345" max="15345" width="4.140625" style="443" customWidth="1"/>
    <col min="15346" max="15346" width="3.85546875" style="443" customWidth="1"/>
    <col min="15347" max="15347" width="43.140625" style="443" customWidth="1"/>
    <col min="15348" max="15348" width="7.140625" style="443" customWidth="1"/>
    <col min="15349" max="15349" width="8.7109375" style="443" customWidth="1"/>
    <col min="15350" max="15350" width="8.85546875" style="443"/>
    <col min="15351" max="15351" width="11.140625" style="443" customWidth="1"/>
    <col min="15352" max="15352" width="8.85546875" style="443"/>
    <col min="15353" max="15353" width="11.28515625" style="443" customWidth="1"/>
    <col min="15354" max="15354" width="8.85546875" style="443"/>
    <col min="15355" max="15355" width="9.42578125" style="443" customWidth="1"/>
    <col min="15356" max="15356" width="11.140625" style="443" customWidth="1"/>
    <col min="15357" max="15600" width="8.85546875" style="443"/>
    <col min="15601" max="15601" width="4.140625" style="443" customWidth="1"/>
    <col min="15602" max="15602" width="3.85546875" style="443" customWidth="1"/>
    <col min="15603" max="15603" width="43.140625" style="443" customWidth="1"/>
    <col min="15604" max="15604" width="7.140625" style="443" customWidth="1"/>
    <col min="15605" max="15605" width="8.7109375" style="443" customWidth="1"/>
    <col min="15606" max="15606" width="8.85546875" style="443"/>
    <col min="15607" max="15607" width="11.140625" style="443" customWidth="1"/>
    <col min="15608" max="15608" width="8.85546875" style="443"/>
    <col min="15609" max="15609" width="11.28515625" style="443" customWidth="1"/>
    <col min="15610" max="15610" width="8.85546875" style="443"/>
    <col min="15611" max="15611" width="9.42578125" style="443" customWidth="1"/>
    <col min="15612" max="15612" width="11.140625" style="443" customWidth="1"/>
    <col min="15613" max="15856" width="8.85546875" style="443"/>
    <col min="15857" max="15857" width="4.140625" style="443" customWidth="1"/>
    <col min="15858" max="15858" width="3.85546875" style="443" customWidth="1"/>
    <col min="15859" max="15859" width="43.140625" style="443" customWidth="1"/>
    <col min="15860" max="15860" width="7.140625" style="443" customWidth="1"/>
    <col min="15861" max="15861" width="8.7109375" style="443" customWidth="1"/>
    <col min="15862" max="15862" width="8.85546875" style="443"/>
    <col min="15863" max="15863" width="11.140625" style="443" customWidth="1"/>
    <col min="15864" max="15864" width="8.85546875" style="443"/>
    <col min="15865" max="15865" width="11.28515625" style="443" customWidth="1"/>
    <col min="15866" max="15866" width="8.85546875" style="443"/>
    <col min="15867" max="15867" width="9.42578125" style="443" customWidth="1"/>
    <col min="15868" max="15868" width="11.140625" style="443" customWidth="1"/>
    <col min="15869" max="16112" width="8.85546875" style="443"/>
    <col min="16113" max="16113" width="4.140625" style="443" customWidth="1"/>
    <col min="16114" max="16114" width="3.85546875" style="443" customWidth="1"/>
    <col min="16115" max="16115" width="43.140625" style="443" customWidth="1"/>
    <col min="16116" max="16116" width="7.140625" style="443" customWidth="1"/>
    <col min="16117" max="16117" width="8.7109375" style="443" customWidth="1"/>
    <col min="16118" max="16118" width="8.85546875" style="443"/>
    <col min="16119" max="16119" width="11.140625" style="443" customWidth="1"/>
    <col min="16120" max="16120" width="8.85546875" style="443"/>
    <col min="16121" max="16121" width="11.28515625" style="443" customWidth="1"/>
    <col min="16122" max="16122" width="8.85546875" style="443"/>
    <col min="16123" max="16123" width="9.42578125" style="443" customWidth="1"/>
    <col min="16124" max="16124" width="11.140625" style="443" customWidth="1"/>
    <col min="16125" max="16384" width="8.85546875" style="443"/>
  </cols>
  <sheetData>
    <row r="1" spans="1:6" s="5" customFormat="1" ht="45.75" customHeight="1">
      <c r="A1" s="734" t="s">
        <v>0</v>
      </c>
      <c r="B1" s="735"/>
      <c r="C1" s="735"/>
      <c r="D1" s="735"/>
      <c r="E1" s="735"/>
      <c r="F1" s="735"/>
    </row>
    <row r="2" spans="1:6" s="5" customFormat="1" ht="21.75" customHeight="1">
      <c r="A2" s="738"/>
      <c r="B2" s="735"/>
      <c r="C2" s="735"/>
      <c r="D2" s="735"/>
      <c r="E2" s="735"/>
      <c r="F2" s="735"/>
    </row>
    <row r="3" spans="1:6" s="5" customFormat="1" ht="21.75" customHeight="1">
      <c r="A3" s="734" t="s">
        <v>1</v>
      </c>
      <c r="B3" s="735"/>
      <c r="C3" s="735"/>
      <c r="D3" s="735"/>
      <c r="E3" s="735"/>
      <c r="F3" s="735"/>
    </row>
    <row r="4" spans="1:6" s="2" customFormat="1" ht="29.25" customHeight="1">
      <c r="A4" s="734" t="s">
        <v>48</v>
      </c>
      <c r="B4" s="734"/>
      <c r="C4" s="734"/>
      <c r="D4" s="734"/>
      <c r="E4" s="734"/>
      <c r="F4" s="734"/>
    </row>
    <row r="5" spans="1:6" s="449" customFormat="1" ht="18">
      <c r="A5" s="527"/>
      <c r="B5" s="528"/>
      <c r="C5" s="529"/>
      <c r="D5" s="530"/>
      <c r="E5" s="531"/>
      <c r="F5" s="530"/>
    </row>
    <row r="6" spans="1:6" s="426" customFormat="1" ht="30.75" customHeight="1">
      <c r="A6" s="709" t="s">
        <v>128</v>
      </c>
      <c r="B6" s="704" t="s">
        <v>709</v>
      </c>
      <c r="C6" s="704" t="s">
        <v>130</v>
      </c>
      <c r="D6" s="364" t="s">
        <v>836</v>
      </c>
      <c r="E6" s="364" t="s">
        <v>5</v>
      </c>
      <c r="F6" s="364" t="s">
        <v>4</v>
      </c>
    </row>
    <row r="7" spans="1:6" s="426" customFormat="1" ht="13.5" customHeight="1">
      <c r="A7" s="300">
        <v>1</v>
      </c>
      <c r="B7" s="300">
        <v>2</v>
      </c>
      <c r="C7" s="300">
        <v>3</v>
      </c>
      <c r="D7" s="300">
        <v>4</v>
      </c>
      <c r="E7" s="300">
        <v>5</v>
      </c>
      <c r="F7" s="300">
        <v>6</v>
      </c>
    </row>
    <row r="8" spans="1:6" ht="18">
      <c r="A8" s="6">
        <v>1</v>
      </c>
      <c r="B8" s="534" t="s">
        <v>711</v>
      </c>
      <c r="C8" s="532"/>
      <c r="D8" s="532"/>
      <c r="E8" s="533"/>
      <c r="F8" s="532"/>
    </row>
    <row r="9" spans="1:6" ht="19.5">
      <c r="A9" s="21">
        <v>2</v>
      </c>
      <c r="B9" s="314" t="s">
        <v>712</v>
      </c>
      <c r="C9" s="6" t="s">
        <v>6</v>
      </c>
      <c r="D9" s="315">
        <v>250</v>
      </c>
      <c r="E9" s="664"/>
      <c r="F9" s="7"/>
    </row>
    <row r="10" spans="1:6" ht="18">
      <c r="A10" s="21">
        <v>3</v>
      </c>
      <c r="B10" s="314"/>
      <c r="C10" s="6"/>
      <c r="D10" s="315"/>
      <c r="E10" s="664"/>
      <c r="F10" s="7"/>
    </row>
    <row r="11" spans="1:6" ht="32.25" customHeight="1">
      <c r="A11" s="6">
        <v>4</v>
      </c>
      <c r="B11" s="535" t="s">
        <v>713</v>
      </c>
      <c r="C11" s="6"/>
      <c r="D11" s="315"/>
      <c r="E11" s="664"/>
      <c r="F11" s="8"/>
    </row>
    <row r="12" spans="1:6" ht="32.25" customHeight="1">
      <c r="A12" s="6">
        <v>5</v>
      </c>
      <c r="B12" s="536" t="s">
        <v>714</v>
      </c>
      <c r="C12" s="6"/>
      <c r="D12" s="315"/>
      <c r="E12" s="664"/>
      <c r="F12" s="8"/>
    </row>
    <row r="13" spans="1:6" ht="36.75" customHeight="1">
      <c r="A13" s="6">
        <v>6</v>
      </c>
      <c r="B13" s="537" t="s">
        <v>715</v>
      </c>
      <c r="C13" s="6" t="s">
        <v>716</v>
      </c>
      <c r="D13" s="315">
        <v>350</v>
      </c>
      <c r="E13" s="664"/>
      <c r="F13" s="9"/>
    </row>
    <row r="14" spans="1:6" ht="85.5" customHeight="1">
      <c r="A14" s="6">
        <v>7</v>
      </c>
      <c r="B14" s="538" t="s">
        <v>717</v>
      </c>
      <c r="C14" s="6" t="s">
        <v>716</v>
      </c>
      <c r="D14" s="315">
        <v>250</v>
      </c>
      <c r="E14" s="664"/>
      <c r="F14" s="9"/>
    </row>
    <row r="15" spans="1:6" ht="163.5" customHeight="1">
      <c r="A15" s="6">
        <v>8</v>
      </c>
      <c r="B15" s="538" t="s">
        <v>718</v>
      </c>
      <c r="C15" s="6" t="s">
        <v>312</v>
      </c>
      <c r="D15" s="315">
        <v>5</v>
      </c>
      <c r="E15" s="664"/>
      <c r="F15" s="9"/>
    </row>
    <row r="16" spans="1:6" ht="43.5" customHeight="1">
      <c r="A16" s="6">
        <v>9</v>
      </c>
      <c r="B16" s="539" t="s">
        <v>719</v>
      </c>
      <c r="C16" s="6" t="s">
        <v>312</v>
      </c>
      <c r="D16" s="315">
        <v>5</v>
      </c>
      <c r="E16" s="664"/>
      <c r="F16" s="9"/>
    </row>
    <row r="17" spans="1:6" ht="93.75" customHeight="1">
      <c r="A17" s="6">
        <v>10</v>
      </c>
      <c r="B17" s="540" t="s">
        <v>720</v>
      </c>
      <c r="C17" s="541" t="s">
        <v>380</v>
      </c>
      <c r="D17" s="315">
        <v>300</v>
      </c>
      <c r="E17" s="664"/>
      <c r="F17" s="9"/>
    </row>
    <row r="18" spans="1:6" ht="36" customHeight="1">
      <c r="A18" s="6">
        <v>11</v>
      </c>
      <c r="B18" s="542" t="s">
        <v>721</v>
      </c>
      <c r="C18" s="541" t="s">
        <v>380</v>
      </c>
      <c r="D18" s="315">
        <v>2250</v>
      </c>
      <c r="E18" s="664"/>
      <c r="F18" s="9"/>
    </row>
    <row r="19" spans="1:6" ht="26.25" customHeight="1">
      <c r="A19" s="6">
        <v>12</v>
      </c>
      <c r="B19" s="543" t="s">
        <v>722</v>
      </c>
      <c r="C19" s="541"/>
      <c r="D19" s="315"/>
      <c r="E19" s="664"/>
      <c r="F19" s="9"/>
    </row>
    <row r="20" spans="1:6" ht="70.5" customHeight="1">
      <c r="A20" s="6">
        <v>13</v>
      </c>
      <c r="B20" s="544" t="s">
        <v>723</v>
      </c>
      <c r="C20" s="6" t="s">
        <v>312</v>
      </c>
      <c r="D20" s="10">
        <v>22</v>
      </c>
      <c r="E20" s="664"/>
      <c r="F20" s="545"/>
    </row>
    <row r="21" spans="1:6" ht="48" customHeight="1">
      <c r="A21" s="6">
        <v>14</v>
      </c>
      <c r="B21" s="544" t="s">
        <v>724</v>
      </c>
      <c r="C21" s="6" t="s">
        <v>312</v>
      </c>
      <c r="D21" s="10">
        <v>22</v>
      </c>
      <c r="E21" s="664"/>
      <c r="F21" s="545"/>
    </row>
    <row r="22" spans="1:6" ht="40.5" customHeight="1">
      <c r="A22" s="6">
        <v>15</v>
      </c>
      <c r="B22" s="546" t="s">
        <v>725</v>
      </c>
      <c r="C22" s="6"/>
      <c r="D22" s="10"/>
      <c r="E22" s="664"/>
      <c r="F22" s="545"/>
    </row>
    <row r="23" spans="1:6" ht="23.25" customHeight="1">
      <c r="A23" s="6">
        <v>16</v>
      </c>
      <c r="B23" s="547" t="s">
        <v>726</v>
      </c>
      <c r="C23" s="6" t="s">
        <v>312</v>
      </c>
      <c r="D23" s="10">
        <v>5</v>
      </c>
      <c r="E23" s="664"/>
      <c r="F23" s="9"/>
    </row>
    <row r="24" spans="1:6" ht="51.75" customHeight="1">
      <c r="A24" s="6">
        <v>17</v>
      </c>
      <c r="B24" s="548" t="s">
        <v>727</v>
      </c>
      <c r="C24" s="6" t="s">
        <v>312</v>
      </c>
      <c r="D24" s="10">
        <v>5</v>
      </c>
      <c r="E24" s="664"/>
      <c r="F24" s="9"/>
    </row>
    <row r="25" spans="1:6" ht="27" customHeight="1">
      <c r="A25" s="6">
        <v>18</v>
      </c>
      <c r="B25" s="547" t="s">
        <v>728</v>
      </c>
      <c r="C25" s="6" t="s">
        <v>312</v>
      </c>
      <c r="D25" s="10">
        <v>5</v>
      </c>
      <c r="E25" s="664"/>
      <c r="F25" s="9"/>
    </row>
    <row r="26" spans="1:6" ht="37.5" customHeight="1">
      <c r="A26" s="6">
        <v>19</v>
      </c>
      <c r="B26" s="549" t="s">
        <v>729</v>
      </c>
      <c r="C26" s="6"/>
      <c r="D26" s="10"/>
      <c r="E26" s="664"/>
      <c r="F26" s="9"/>
    </row>
    <row r="27" spans="1:6" ht="90" customHeight="1">
      <c r="A27" s="6">
        <v>20</v>
      </c>
      <c r="B27" s="544" t="s">
        <v>730</v>
      </c>
      <c r="C27" s="6" t="s">
        <v>716</v>
      </c>
      <c r="D27" s="10">
        <v>230</v>
      </c>
      <c r="E27" s="664"/>
      <c r="F27" s="9"/>
    </row>
    <row r="28" spans="1:6" ht="25.5" customHeight="1">
      <c r="A28" s="6">
        <v>21</v>
      </c>
      <c r="B28" s="550" t="s">
        <v>731</v>
      </c>
      <c r="C28" s="6" t="s">
        <v>716</v>
      </c>
      <c r="D28" s="316">
        <v>150</v>
      </c>
      <c r="E28" s="664"/>
      <c r="F28" s="317"/>
    </row>
    <row r="29" spans="1:6" ht="22.5" customHeight="1">
      <c r="A29" s="6">
        <v>22</v>
      </c>
      <c r="B29" s="551" t="s">
        <v>732</v>
      </c>
      <c r="C29" s="6"/>
      <c r="D29" s="316"/>
      <c r="E29" s="664"/>
      <c r="F29" s="317"/>
    </row>
    <row r="30" spans="1:6" ht="18.75" customHeight="1">
      <c r="A30" s="6">
        <v>22</v>
      </c>
      <c r="B30" s="544" t="s">
        <v>733</v>
      </c>
      <c r="C30" s="6" t="s">
        <v>312</v>
      </c>
      <c r="D30" s="316">
        <v>28</v>
      </c>
      <c r="E30" s="664"/>
      <c r="F30" s="317"/>
    </row>
    <row r="31" spans="1:6" ht="33.75" customHeight="1">
      <c r="A31" s="6">
        <v>23</v>
      </c>
      <c r="B31" s="552" t="s">
        <v>734</v>
      </c>
      <c r="C31" s="6" t="s">
        <v>312</v>
      </c>
      <c r="D31" s="316">
        <v>28</v>
      </c>
      <c r="E31" s="664"/>
      <c r="F31" s="317"/>
    </row>
    <row r="32" spans="1:6" ht="37.5" customHeight="1">
      <c r="A32" s="6">
        <v>25</v>
      </c>
      <c r="B32" s="546" t="s">
        <v>735</v>
      </c>
      <c r="C32" s="6"/>
      <c r="D32" s="316"/>
      <c r="E32" s="664"/>
      <c r="F32" s="317"/>
    </row>
    <row r="33" spans="1:6" ht="39.75" customHeight="1">
      <c r="A33" s="6">
        <v>26</v>
      </c>
      <c r="B33" s="544" t="s">
        <v>736</v>
      </c>
      <c r="C33" s="6" t="s">
        <v>12</v>
      </c>
      <c r="D33" s="316">
        <v>65</v>
      </c>
      <c r="E33" s="664"/>
      <c r="F33" s="317"/>
    </row>
    <row r="34" spans="1:6" ht="39.75" customHeight="1">
      <c r="A34" s="6">
        <v>27</v>
      </c>
      <c r="B34" s="553" t="s">
        <v>737</v>
      </c>
      <c r="C34" s="6" t="s">
        <v>12</v>
      </c>
      <c r="D34" s="316">
        <v>30</v>
      </c>
      <c r="E34" s="664"/>
      <c r="F34" s="317"/>
    </row>
    <row r="35" spans="1:6" ht="25.5" customHeight="1">
      <c r="A35" s="6">
        <v>28</v>
      </c>
      <c r="B35" s="553" t="s">
        <v>738</v>
      </c>
      <c r="C35" s="6" t="s">
        <v>739</v>
      </c>
      <c r="D35" s="10">
        <v>20</v>
      </c>
      <c r="E35" s="664"/>
      <c r="F35" s="317"/>
    </row>
    <row r="36" spans="1:6" ht="37.5" customHeight="1">
      <c r="A36" s="6">
        <v>29</v>
      </c>
      <c r="B36" s="554" t="s">
        <v>740</v>
      </c>
      <c r="C36" s="6" t="s">
        <v>12</v>
      </c>
      <c r="D36" s="555">
        <v>30</v>
      </c>
      <c r="E36" s="664"/>
      <c r="F36" s="317"/>
    </row>
    <row r="37" spans="1:6" ht="34.5" customHeight="1">
      <c r="A37" s="6">
        <v>30</v>
      </c>
      <c r="B37" s="553" t="s">
        <v>741</v>
      </c>
      <c r="C37" s="6" t="s">
        <v>12</v>
      </c>
      <c r="D37" s="555">
        <v>20</v>
      </c>
      <c r="E37" s="664"/>
      <c r="F37" s="317"/>
    </row>
    <row r="38" spans="1:6" ht="31.5" customHeight="1">
      <c r="A38" s="6">
        <v>31</v>
      </c>
      <c r="B38" s="553" t="s">
        <v>742</v>
      </c>
      <c r="C38" s="6" t="s">
        <v>12</v>
      </c>
      <c r="D38" s="316">
        <v>150</v>
      </c>
      <c r="E38" s="664"/>
      <c r="F38" s="317"/>
    </row>
    <row r="39" spans="1:6" ht="33.75" customHeight="1">
      <c r="A39" s="6">
        <v>32</v>
      </c>
      <c r="B39" s="553" t="s">
        <v>743</v>
      </c>
      <c r="C39" s="6" t="s">
        <v>739</v>
      </c>
      <c r="D39" s="316">
        <v>500</v>
      </c>
      <c r="E39" s="664"/>
      <c r="F39" s="317"/>
    </row>
    <row r="40" spans="1:6" ht="34.5" customHeight="1">
      <c r="A40" s="6">
        <v>33</v>
      </c>
      <c r="B40" s="553" t="s">
        <v>744</v>
      </c>
      <c r="C40" s="6" t="s">
        <v>12</v>
      </c>
      <c r="D40" s="316">
        <v>150</v>
      </c>
      <c r="E40" s="664"/>
      <c r="F40" s="317"/>
    </row>
    <row r="41" spans="1:6" ht="34.5" customHeight="1">
      <c r="A41" s="6">
        <v>34</v>
      </c>
      <c r="B41" s="553" t="s">
        <v>745</v>
      </c>
      <c r="C41" s="6" t="s">
        <v>12</v>
      </c>
      <c r="D41" s="316">
        <v>500</v>
      </c>
      <c r="E41" s="664"/>
      <c r="F41" s="317"/>
    </row>
    <row r="42" spans="1:6" ht="18">
      <c r="A42" s="6">
        <v>35</v>
      </c>
      <c r="B42" s="553" t="s">
        <v>746</v>
      </c>
      <c r="C42" s="6" t="s">
        <v>12</v>
      </c>
      <c r="D42" s="316">
        <v>150</v>
      </c>
      <c r="E42" s="664"/>
      <c r="F42" s="317"/>
    </row>
    <row r="43" spans="1:6" ht="18">
      <c r="A43" s="6">
        <v>36</v>
      </c>
      <c r="B43" s="553" t="s">
        <v>747</v>
      </c>
      <c r="C43" s="6" t="s">
        <v>12</v>
      </c>
      <c r="D43" s="316">
        <v>500</v>
      </c>
      <c r="E43" s="664"/>
      <c r="F43" s="317"/>
    </row>
    <row r="44" spans="1:6" ht="18">
      <c r="A44" s="6">
        <v>37</v>
      </c>
      <c r="B44" s="553" t="s">
        <v>748</v>
      </c>
      <c r="C44" s="6" t="s">
        <v>739</v>
      </c>
      <c r="D44" s="316">
        <v>35</v>
      </c>
      <c r="E44" s="664"/>
      <c r="F44" s="317"/>
    </row>
    <row r="45" spans="1:6" ht="30">
      <c r="A45" s="6">
        <v>38</v>
      </c>
      <c r="B45" s="553" t="s">
        <v>749</v>
      </c>
      <c r="C45" s="6" t="s">
        <v>12</v>
      </c>
      <c r="D45" s="316">
        <v>25</v>
      </c>
      <c r="E45" s="664"/>
      <c r="F45" s="317"/>
    </row>
    <row r="46" spans="1:6" ht="18.75" customHeight="1">
      <c r="A46" s="6">
        <v>40</v>
      </c>
      <c r="B46" s="556" t="s">
        <v>8</v>
      </c>
      <c r="C46" s="6"/>
      <c r="D46" s="10"/>
      <c r="E46" s="664"/>
      <c r="F46" s="8"/>
    </row>
    <row r="47" spans="1:6" ht="18.75" customHeight="1">
      <c r="A47" s="6">
        <v>42</v>
      </c>
      <c r="B47" s="557" t="s">
        <v>750</v>
      </c>
      <c r="C47" s="6" t="s">
        <v>12</v>
      </c>
      <c r="D47" s="10">
        <v>32</v>
      </c>
      <c r="E47" s="664"/>
      <c r="F47" s="9"/>
    </row>
    <row r="48" spans="1:6" ht="30">
      <c r="A48" s="6">
        <v>43</v>
      </c>
      <c r="B48" s="557" t="s">
        <v>751</v>
      </c>
      <c r="C48" s="6" t="s">
        <v>12</v>
      </c>
      <c r="D48" s="10">
        <v>75</v>
      </c>
      <c r="E48" s="664"/>
      <c r="F48" s="9"/>
    </row>
    <row r="49" spans="1:6" ht="47.25" customHeight="1">
      <c r="A49" s="6">
        <v>44</v>
      </c>
      <c r="B49" s="557" t="s">
        <v>752</v>
      </c>
      <c r="C49" s="6" t="s">
        <v>716</v>
      </c>
      <c r="D49" s="10">
        <v>300</v>
      </c>
      <c r="E49" s="664"/>
      <c r="F49" s="9"/>
    </row>
    <row r="50" spans="1:6" ht="30">
      <c r="A50" s="6">
        <v>45</v>
      </c>
      <c r="B50" s="544" t="s">
        <v>753</v>
      </c>
      <c r="C50" s="6" t="s">
        <v>12</v>
      </c>
      <c r="D50" s="10">
        <v>30</v>
      </c>
      <c r="E50" s="664"/>
      <c r="F50" s="9"/>
    </row>
    <row r="51" spans="1:6" ht="18">
      <c r="A51" s="6">
        <v>47</v>
      </c>
      <c r="B51" s="558" t="s">
        <v>754</v>
      </c>
      <c r="C51" s="6"/>
      <c r="D51" s="559"/>
      <c r="E51" s="664"/>
      <c r="F51" s="8"/>
    </row>
    <row r="52" spans="1:6" ht="27.75" customHeight="1">
      <c r="A52" s="6">
        <v>48</v>
      </c>
      <c r="B52" s="544" t="s">
        <v>755</v>
      </c>
      <c r="C52" s="6" t="s">
        <v>12</v>
      </c>
      <c r="D52" s="10">
        <v>25</v>
      </c>
      <c r="E52" s="664"/>
      <c r="F52" s="9"/>
    </row>
    <row r="53" spans="1:6" ht="18">
      <c r="A53" s="6">
        <v>49</v>
      </c>
      <c r="B53" s="544" t="s">
        <v>756</v>
      </c>
      <c r="C53" s="6" t="s">
        <v>12</v>
      </c>
      <c r="D53" s="318">
        <v>25</v>
      </c>
      <c r="E53" s="664"/>
      <c r="F53" s="9"/>
    </row>
    <row r="54" spans="1:6" ht="30">
      <c r="A54" s="6">
        <v>50</v>
      </c>
      <c r="B54" s="560" t="s">
        <v>757</v>
      </c>
      <c r="C54" s="6" t="s">
        <v>12</v>
      </c>
      <c r="D54" s="10">
        <v>5</v>
      </c>
      <c r="E54" s="664"/>
      <c r="F54" s="9"/>
    </row>
    <row r="55" spans="1:6" ht="37.5" customHeight="1">
      <c r="A55" s="6">
        <v>51</v>
      </c>
      <c r="B55" s="560" t="s">
        <v>758</v>
      </c>
      <c r="C55" s="6" t="s">
        <v>380</v>
      </c>
      <c r="D55" s="10">
        <v>450</v>
      </c>
      <c r="E55" s="664"/>
      <c r="F55" s="9"/>
    </row>
    <row r="56" spans="1:6" ht="18">
      <c r="A56" s="6">
        <v>52</v>
      </c>
      <c r="B56" s="560" t="s">
        <v>759</v>
      </c>
      <c r="C56" s="6" t="s">
        <v>12</v>
      </c>
      <c r="D56" s="10">
        <v>20</v>
      </c>
      <c r="E56" s="664"/>
      <c r="F56" s="9"/>
    </row>
    <row r="57" spans="1:6" ht="18">
      <c r="A57" s="6">
        <v>53</v>
      </c>
      <c r="B57" s="560" t="s">
        <v>760</v>
      </c>
      <c r="C57" s="6" t="s">
        <v>12</v>
      </c>
      <c r="D57" s="10">
        <v>10</v>
      </c>
      <c r="E57" s="664"/>
      <c r="F57" s="9"/>
    </row>
    <row r="58" spans="1:6" ht="18">
      <c r="A58" s="6">
        <v>54</v>
      </c>
      <c r="B58" s="560" t="s">
        <v>761</v>
      </c>
      <c r="C58" s="6" t="s">
        <v>12</v>
      </c>
      <c r="D58" s="10">
        <v>25</v>
      </c>
      <c r="E58" s="664"/>
      <c r="F58" s="9"/>
    </row>
    <row r="59" spans="1:6" ht="18">
      <c r="A59" s="6">
        <v>56</v>
      </c>
      <c r="B59" s="561" t="s">
        <v>762</v>
      </c>
      <c r="C59" s="6"/>
      <c r="D59" s="10"/>
      <c r="E59" s="664"/>
      <c r="F59" s="9"/>
    </row>
    <row r="60" spans="1:6" ht="18">
      <c r="A60" s="6">
        <v>57</v>
      </c>
      <c r="B60" s="562" t="s">
        <v>763</v>
      </c>
      <c r="C60" s="6"/>
      <c r="D60" s="10"/>
      <c r="E60" s="664"/>
      <c r="F60" s="9"/>
    </row>
    <row r="61" spans="1:6" ht="18">
      <c r="A61" s="6">
        <v>58</v>
      </c>
      <c r="B61" s="561" t="s">
        <v>764</v>
      </c>
      <c r="C61" s="6"/>
      <c r="D61" s="10"/>
      <c r="E61" s="664"/>
      <c r="F61" s="9"/>
    </row>
    <row r="62" spans="1:6" ht="46.5" customHeight="1">
      <c r="A62" s="6">
        <v>59</v>
      </c>
      <c r="B62" s="544" t="s">
        <v>765</v>
      </c>
      <c r="C62" s="6" t="s">
        <v>6</v>
      </c>
      <c r="D62" s="10">
        <v>4</v>
      </c>
      <c r="E62" s="664"/>
      <c r="F62" s="9"/>
    </row>
    <row r="63" spans="1:6" ht="50.25" customHeight="1">
      <c r="A63" s="6">
        <v>60</v>
      </c>
      <c r="B63" s="544" t="s">
        <v>766</v>
      </c>
      <c r="C63" s="6" t="s">
        <v>6</v>
      </c>
      <c r="D63" s="10">
        <v>25</v>
      </c>
      <c r="E63" s="664"/>
      <c r="F63" s="9"/>
    </row>
    <row r="64" spans="1:6" ht="54" customHeight="1">
      <c r="A64" s="6">
        <v>61</v>
      </c>
      <c r="B64" s="553" t="s">
        <v>767</v>
      </c>
      <c r="C64" s="6" t="s">
        <v>6</v>
      </c>
      <c r="D64" s="10">
        <v>150</v>
      </c>
      <c r="E64" s="664"/>
      <c r="F64" s="9"/>
    </row>
    <row r="65" spans="1:6" ht="20.25" customHeight="1">
      <c r="A65" s="6">
        <v>62</v>
      </c>
      <c r="B65" s="553" t="s">
        <v>768</v>
      </c>
      <c r="C65" s="6" t="s">
        <v>6</v>
      </c>
      <c r="D65" s="10">
        <v>30</v>
      </c>
      <c r="E65" s="664"/>
      <c r="F65" s="9"/>
    </row>
    <row r="66" spans="1:6" ht="36.75" customHeight="1">
      <c r="A66" s="6">
        <v>63</v>
      </c>
      <c r="B66" s="544" t="s">
        <v>769</v>
      </c>
      <c r="C66" s="6" t="s">
        <v>6</v>
      </c>
      <c r="D66" s="555">
        <v>90</v>
      </c>
      <c r="E66" s="664"/>
      <c r="F66" s="9"/>
    </row>
    <row r="67" spans="1:6" ht="35.25" customHeight="1">
      <c r="A67" s="6">
        <v>64</v>
      </c>
      <c r="B67" s="544" t="s">
        <v>770</v>
      </c>
      <c r="C67" s="6" t="s">
        <v>6</v>
      </c>
      <c r="D67" s="555">
        <v>12</v>
      </c>
      <c r="E67" s="664"/>
      <c r="F67" s="9"/>
    </row>
    <row r="68" spans="1:6" ht="24.75" customHeight="1">
      <c r="A68" s="6">
        <v>65</v>
      </c>
      <c r="B68" s="544" t="s">
        <v>771</v>
      </c>
      <c r="C68" s="563" t="s">
        <v>772</v>
      </c>
      <c r="D68" s="555">
        <v>25</v>
      </c>
      <c r="E68" s="664"/>
      <c r="F68" s="555"/>
    </row>
    <row r="69" spans="1:6" ht="34.5" customHeight="1">
      <c r="A69" s="6">
        <v>66</v>
      </c>
      <c r="B69" s="544" t="s">
        <v>773</v>
      </c>
      <c r="C69" s="564" t="s">
        <v>380</v>
      </c>
      <c r="D69" s="565">
        <v>1520</v>
      </c>
      <c r="E69" s="664"/>
      <c r="F69" s="555"/>
    </row>
    <row r="70" spans="1:6" ht="35.25" customHeight="1">
      <c r="A70" s="6">
        <v>67</v>
      </c>
      <c r="B70" s="566" t="s">
        <v>774</v>
      </c>
      <c r="C70" s="564" t="s">
        <v>12</v>
      </c>
      <c r="D70" s="565">
        <v>95</v>
      </c>
      <c r="E70" s="664"/>
      <c r="F70" s="9"/>
    </row>
    <row r="71" spans="1:6" ht="34.5" customHeight="1">
      <c r="A71" s="6">
        <v>68</v>
      </c>
      <c r="B71" s="567" t="s">
        <v>775</v>
      </c>
      <c r="C71" s="563" t="s">
        <v>739</v>
      </c>
      <c r="D71" s="565">
        <v>160</v>
      </c>
      <c r="E71" s="664"/>
      <c r="F71" s="9"/>
    </row>
    <row r="72" spans="1:6" ht="36.75" customHeight="1">
      <c r="A72" s="6">
        <v>69</v>
      </c>
      <c r="B72" s="568" t="s">
        <v>776</v>
      </c>
      <c r="C72" s="563" t="s">
        <v>739</v>
      </c>
      <c r="D72" s="10">
        <v>15</v>
      </c>
      <c r="E72" s="664"/>
      <c r="F72" s="9"/>
    </row>
    <row r="73" spans="1:6" ht="38.25" customHeight="1">
      <c r="A73" s="6">
        <v>70</v>
      </c>
      <c r="B73" s="568" t="s">
        <v>777</v>
      </c>
      <c r="C73" s="565" t="s">
        <v>380</v>
      </c>
      <c r="D73" s="10">
        <v>800</v>
      </c>
      <c r="E73" s="664"/>
      <c r="F73" s="9"/>
    </row>
    <row r="74" spans="1:6" ht="26.25" customHeight="1">
      <c r="A74" s="6">
        <v>71</v>
      </c>
      <c r="B74" s="568" t="s">
        <v>778</v>
      </c>
      <c r="C74" s="6" t="s">
        <v>12</v>
      </c>
      <c r="D74" s="10">
        <v>200</v>
      </c>
      <c r="E74" s="664"/>
      <c r="F74" s="9"/>
    </row>
    <row r="75" spans="1:6" ht="25.5" customHeight="1">
      <c r="A75" s="6">
        <v>72</v>
      </c>
      <c r="B75" s="568" t="s">
        <v>779</v>
      </c>
      <c r="C75" s="563" t="s">
        <v>739</v>
      </c>
      <c r="D75" s="10">
        <v>150</v>
      </c>
      <c r="E75" s="664"/>
      <c r="F75" s="9"/>
    </row>
    <row r="76" spans="1:6" ht="39.75" customHeight="1">
      <c r="A76" s="6">
        <v>73</v>
      </c>
      <c r="B76" s="568" t="s">
        <v>780</v>
      </c>
      <c r="C76" s="6" t="s">
        <v>380</v>
      </c>
      <c r="D76" s="10">
        <v>1300</v>
      </c>
      <c r="E76" s="664"/>
      <c r="F76" s="9"/>
    </row>
    <row r="77" spans="1:6" ht="18">
      <c r="A77" s="6">
        <v>74</v>
      </c>
      <c r="B77" s="569" t="s">
        <v>781</v>
      </c>
      <c r="C77" s="6"/>
      <c r="D77" s="10"/>
      <c r="E77" s="664"/>
      <c r="F77" s="9"/>
    </row>
    <row r="78" spans="1:6" ht="18">
      <c r="A78" s="6">
        <v>75</v>
      </c>
      <c r="B78" s="570" t="s">
        <v>782</v>
      </c>
      <c r="C78" s="6" t="s">
        <v>12</v>
      </c>
      <c r="D78" s="10">
        <v>50</v>
      </c>
      <c r="E78" s="664"/>
      <c r="F78" s="9"/>
    </row>
    <row r="79" spans="1:6" ht="18">
      <c r="A79" s="6">
        <v>76</v>
      </c>
      <c r="B79" s="570" t="s">
        <v>783</v>
      </c>
      <c r="C79" s="6" t="s">
        <v>12</v>
      </c>
      <c r="D79" s="10">
        <v>60</v>
      </c>
      <c r="E79" s="664"/>
      <c r="F79" s="9"/>
    </row>
    <row r="80" spans="1:6" ht="18">
      <c r="A80" s="6">
        <v>77</v>
      </c>
      <c r="B80" s="571" t="s">
        <v>784</v>
      </c>
      <c r="C80" s="6" t="s">
        <v>12</v>
      </c>
      <c r="D80" s="10">
        <v>15</v>
      </c>
      <c r="E80" s="664"/>
      <c r="F80" s="9"/>
    </row>
    <row r="81" spans="1:6" ht="18">
      <c r="A81" s="6">
        <v>78</v>
      </c>
      <c r="B81" s="571" t="s">
        <v>785</v>
      </c>
      <c r="C81" s="319" t="s">
        <v>12</v>
      </c>
      <c r="D81" s="10">
        <v>15</v>
      </c>
      <c r="E81" s="664"/>
      <c r="F81" s="9"/>
    </row>
    <row r="82" spans="1:6" ht="21" customHeight="1">
      <c r="A82" s="6">
        <v>83</v>
      </c>
      <c r="B82" s="572" t="s">
        <v>786</v>
      </c>
      <c r="C82" s="319" t="s">
        <v>380</v>
      </c>
      <c r="D82" s="10">
        <v>500</v>
      </c>
      <c r="E82" s="664"/>
      <c r="F82" s="9"/>
    </row>
    <row r="83" spans="1:6" ht="21" customHeight="1">
      <c r="A83" s="6">
        <v>84</v>
      </c>
      <c r="B83" s="573" t="s">
        <v>787</v>
      </c>
      <c r="C83" s="319"/>
      <c r="D83" s="10"/>
      <c r="E83" s="664"/>
      <c r="F83" s="9"/>
    </row>
    <row r="84" spans="1:6" ht="34.5" customHeight="1">
      <c r="A84" s="6">
        <v>85</v>
      </c>
      <c r="B84" s="572" t="s">
        <v>788</v>
      </c>
      <c r="C84" s="319" t="s">
        <v>380</v>
      </c>
      <c r="D84" s="10">
        <v>2100</v>
      </c>
      <c r="E84" s="664"/>
      <c r="F84" s="9"/>
    </row>
    <row r="85" spans="1:6" ht="34.5" customHeight="1">
      <c r="A85" s="6">
        <v>86</v>
      </c>
      <c r="B85" s="572" t="s">
        <v>789</v>
      </c>
      <c r="C85" s="319" t="s">
        <v>739</v>
      </c>
      <c r="D85" s="10">
        <v>45</v>
      </c>
      <c r="E85" s="664"/>
      <c r="F85" s="9"/>
    </row>
    <row r="86" spans="1:6" ht="34.5" customHeight="1">
      <c r="A86" s="6">
        <v>87</v>
      </c>
      <c r="B86" s="572" t="s">
        <v>790</v>
      </c>
      <c r="C86" s="319" t="s">
        <v>380</v>
      </c>
      <c r="D86" s="10">
        <v>250</v>
      </c>
      <c r="E86" s="664"/>
      <c r="F86" s="9"/>
    </row>
    <row r="87" spans="1:6" ht="34.5" customHeight="1">
      <c r="A87" s="6">
        <v>88</v>
      </c>
      <c r="B87" s="572" t="s">
        <v>791</v>
      </c>
      <c r="C87" s="319" t="s">
        <v>380</v>
      </c>
      <c r="D87" s="10">
        <v>470</v>
      </c>
      <c r="E87" s="664"/>
      <c r="F87" s="9"/>
    </row>
    <row r="88" spans="1:6" ht="34.5" customHeight="1">
      <c r="A88" s="6">
        <v>89</v>
      </c>
      <c r="B88" s="572" t="s">
        <v>792</v>
      </c>
      <c r="C88" s="319" t="s">
        <v>380</v>
      </c>
      <c r="D88" s="10">
        <v>40</v>
      </c>
      <c r="E88" s="664"/>
      <c r="F88" s="9"/>
    </row>
    <row r="89" spans="1:6" ht="23.25" customHeight="1">
      <c r="A89" s="6">
        <v>90</v>
      </c>
      <c r="B89" s="572" t="s">
        <v>793</v>
      </c>
      <c r="C89" s="319" t="s">
        <v>380</v>
      </c>
      <c r="D89" s="10">
        <v>1500</v>
      </c>
      <c r="E89" s="664"/>
      <c r="F89" s="9"/>
    </row>
    <row r="90" spans="1:6" ht="23.25" customHeight="1">
      <c r="A90" s="6">
        <v>91</v>
      </c>
      <c r="B90" s="572" t="s">
        <v>794</v>
      </c>
      <c r="C90" s="319" t="s">
        <v>380</v>
      </c>
      <c r="D90" s="10">
        <v>40</v>
      </c>
      <c r="E90" s="664"/>
      <c r="F90" s="9"/>
    </row>
    <row r="91" spans="1:6" ht="24.75" customHeight="1">
      <c r="A91" s="6">
        <v>92</v>
      </c>
      <c r="B91" s="572" t="s">
        <v>795</v>
      </c>
      <c r="C91" s="319" t="s">
        <v>796</v>
      </c>
      <c r="D91" s="10">
        <v>20</v>
      </c>
      <c r="E91" s="664"/>
      <c r="F91" s="9"/>
    </row>
    <row r="92" spans="1:6" ht="34.5" customHeight="1">
      <c r="A92" s="6">
        <v>94</v>
      </c>
      <c r="B92" s="573" t="s">
        <v>797</v>
      </c>
      <c r="C92" s="319"/>
      <c r="D92" s="10"/>
      <c r="E92" s="664"/>
      <c r="F92" s="9"/>
    </row>
    <row r="93" spans="1:6" ht="42" customHeight="1">
      <c r="A93" s="6">
        <v>95</v>
      </c>
      <c r="B93" s="573" t="s">
        <v>798</v>
      </c>
      <c r="C93" s="319"/>
      <c r="D93" s="10"/>
      <c r="E93" s="664"/>
      <c r="F93" s="9"/>
    </row>
    <row r="94" spans="1:6" ht="52.5" customHeight="1">
      <c r="A94" s="6">
        <v>96</v>
      </c>
      <c r="B94" s="572" t="s">
        <v>799</v>
      </c>
      <c r="C94" s="6" t="s">
        <v>739</v>
      </c>
      <c r="D94" s="10">
        <v>120</v>
      </c>
      <c r="E94" s="664"/>
      <c r="F94" s="9"/>
    </row>
    <row r="95" spans="1:6" ht="18">
      <c r="A95" s="6">
        <v>97</v>
      </c>
      <c r="B95" s="573" t="s">
        <v>800</v>
      </c>
      <c r="C95" s="6"/>
      <c r="D95" s="10"/>
      <c r="E95" s="664"/>
      <c r="F95" s="9"/>
    </row>
    <row r="96" spans="1:6" ht="52.5" customHeight="1">
      <c r="A96" s="6">
        <v>98</v>
      </c>
      <c r="B96" s="572" t="s">
        <v>801</v>
      </c>
      <c r="C96" s="6" t="s">
        <v>739</v>
      </c>
      <c r="D96" s="10">
        <v>40</v>
      </c>
      <c r="E96" s="664"/>
      <c r="F96" s="9"/>
    </row>
    <row r="97" spans="1:6" ht="36.75" customHeight="1">
      <c r="A97" s="6">
        <v>99</v>
      </c>
      <c r="B97" s="574" t="s">
        <v>802</v>
      </c>
      <c r="C97" s="6"/>
      <c r="D97" s="10"/>
      <c r="E97" s="664"/>
      <c r="F97" s="9"/>
    </row>
    <row r="98" spans="1:6" ht="23.25" customHeight="1">
      <c r="A98" s="6">
        <v>100</v>
      </c>
      <c r="B98" s="575" t="s">
        <v>803</v>
      </c>
      <c r="C98" s="6" t="s">
        <v>739</v>
      </c>
      <c r="D98" s="10">
        <v>215</v>
      </c>
      <c r="E98" s="664"/>
      <c r="F98" s="9"/>
    </row>
    <row r="99" spans="1:6" ht="37.5" customHeight="1">
      <c r="A99" s="6">
        <v>101</v>
      </c>
      <c r="B99" s="557" t="s">
        <v>804</v>
      </c>
      <c r="C99" s="6" t="s">
        <v>12</v>
      </c>
      <c r="D99" s="10">
        <v>610</v>
      </c>
      <c r="E99" s="664"/>
      <c r="F99" s="9"/>
    </row>
    <row r="100" spans="1:6" ht="30">
      <c r="A100" s="6">
        <v>102</v>
      </c>
      <c r="B100" s="572" t="s">
        <v>805</v>
      </c>
      <c r="C100" s="6" t="s">
        <v>12</v>
      </c>
      <c r="D100" s="10">
        <v>610</v>
      </c>
      <c r="E100" s="664"/>
      <c r="F100" s="9"/>
    </row>
    <row r="101" spans="1:6" ht="18">
      <c r="A101" s="6">
        <v>103</v>
      </c>
      <c r="B101" s="557" t="s">
        <v>806</v>
      </c>
      <c r="C101" s="6" t="s">
        <v>12</v>
      </c>
      <c r="D101" s="10">
        <v>610</v>
      </c>
      <c r="E101" s="664"/>
      <c r="F101" s="9"/>
    </row>
    <row r="102" spans="1:6" ht="37.5" customHeight="1">
      <c r="A102" s="6">
        <v>104</v>
      </c>
      <c r="B102" s="557" t="s">
        <v>807</v>
      </c>
      <c r="C102" s="6" t="s">
        <v>12</v>
      </c>
      <c r="D102" s="10">
        <v>610</v>
      </c>
      <c r="E102" s="664"/>
      <c r="F102" s="9"/>
    </row>
    <row r="103" spans="1:6" ht="23.25" customHeight="1">
      <c r="A103" s="6">
        <v>105</v>
      </c>
      <c r="B103" s="557" t="s">
        <v>808</v>
      </c>
      <c r="C103" s="6" t="s">
        <v>12</v>
      </c>
      <c r="D103" s="10">
        <v>610</v>
      </c>
      <c r="E103" s="664"/>
      <c r="F103" s="9"/>
    </row>
    <row r="104" spans="1:6" ht="23.25" customHeight="1">
      <c r="A104" s="6">
        <v>106</v>
      </c>
      <c r="B104" s="557" t="s">
        <v>809</v>
      </c>
      <c r="C104" s="6" t="s">
        <v>739</v>
      </c>
      <c r="D104" s="10">
        <v>215</v>
      </c>
      <c r="E104" s="664"/>
      <c r="F104" s="9"/>
    </row>
    <row r="105" spans="1:6" ht="36.75" customHeight="1">
      <c r="A105" s="6">
        <v>107</v>
      </c>
      <c r="B105" s="557" t="s">
        <v>810</v>
      </c>
      <c r="C105" s="6" t="s">
        <v>739</v>
      </c>
      <c r="D105" s="10">
        <v>35</v>
      </c>
      <c r="E105" s="664"/>
      <c r="F105" s="9"/>
    </row>
    <row r="106" spans="1:6" ht="22.5" customHeight="1">
      <c r="A106" s="6">
        <v>108</v>
      </c>
      <c r="B106" s="557" t="s">
        <v>811</v>
      </c>
      <c r="C106" s="6" t="s">
        <v>739</v>
      </c>
      <c r="D106" s="10">
        <v>352</v>
      </c>
      <c r="E106" s="664"/>
      <c r="F106" s="9"/>
    </row>
    <row r="107" spans="1:6" ht="22.5" customHeight="1">
      <c r="A107" s="6">
        <v>109</v>
      </c>
      <c r="B107" s="557" t="s">
        <v>812</v>
      </c>
      <c r="C107" s="6" t="s">
        <v>739</v>
      </c>
      <c r="D107" s="10">
        <v>352</v>
      </c>
      <c r="E107" s="664"/>
      <c r="F107" s="9"/>
    </row>
    <row r="108" spans="1:6" ht="34.5" customHeight="1">
      <c r="A108" s="6">
        <v>110</v>
      </c>
      <c r="B108" s="557" t="s">
        <v>813</v>
      </c>
      <c r="C108" s="6" t="s">
        <v>739</v>
      </c>
      <c r="D108" s="10">
        <v>152</v>
      </c>
      <c r="E108" s="664"/>
      <c r="F108" s="9"/>
    </row>
    <row r="109" spans="1:6" ht="34.5" customHeight="1">
      <c r="A109" s="6">
        <v>111</v>
      </c>
      <c r="B109" s="557" t="s">
        <v>814</v>
      </c>
      <c r="C109" s="6" t="s">
        <v>739</v>
      </c>
      <c r="D109" s="10">
        <v>35</v>
      </c>
      <c r="E109" s="664"/>
      <c r="F109" s="9"/>
    </row>
    <row r="110" spans="1:6" ht="34.5" customHeight="1">
      <c r="A110" s="6">
        <v>112</v>
      </c>
      <c r="B110" s="557" t="s">
        <v>815</v>
      </c>
      <c r="C110" s="6" t="s">
        <v>739</v>
      </c>
      <c r="D110" s="10">
        <v>152</v>
      </c>
      <c r="E110" s="664"/>
      <c r="F110" s="9"/>
    </row>
    <row r="111" spans="1:6" ht="18">
      <c r="A111" s="6">
        <v>114</v>
      </c>
      <c r="B111" s="576" t="s">
        <v>816</v>
      </c>
      <c r="C111" s="6"/>
      <c r="D111" s="10"/>
      <c r="E111" s="664"/>
      <c r="F111" s="9"/>
    </row>
    <row r="112" spans="1:6" ht="36.75" customHeight="1">
      <c r="A112" s="6">
        <v>115</v>
      </c>
      <c r="B112" s="572" t="s">
        <v>817</v>
      </c>
      <c r="C112" s="6" t="s">
        <v>12</v>
      </c>
      <c r="D112" s="10">
        <v>80</v>
      </c>
      <c r="E112" s="664"/>
      <c r="F112" s="9"/>
    </row>
    <row r="113" spans="1:6" ht="36.75" customHeight="1">
      <c r="A113" s="6">
        <v>116</v>
      </c>
      <c r="B113" s="572" t="s">
        <v>818</v>
      </c>
      <c r="C113" s="6" t="s">
        <v>380</v>
      </c>
      <c r="D113" s="10">
        <v>150</v>
      </c>
      <c r="E113" s="664"/>
      <c r="F113" s="9"/>
    </row>
    <row r="114" spans="1:6" ht="22.5" customHeight="1">
      <c r="A114" s="6">
        <v>117</v>
      </c>
      <c r="B114" s="572" t="s">
        <v>819</v>
      </c>
      <c r="C114" s="6" t="s">
        <v>380</v>
      </c>
      <c r="D114" s="10">
        <v>70</v>
      </c>
      <c r="E114" s="664"/>
      <c r="F114" s="9"/>
    </row>
    <row r="115" spans="1:6" ht="36.75" customHeight="1">
      <c r="A115" s="6">
        <v>118</v>
      </c>
      <c r="B115" s="572" t="s">
        <v>820</v>
      </c>
      <c r="C115" s="6" t="s">
        <v>12</v>
      </c>
      <c r="D115" s="10">
        <v>45</v>
      </c>
      <c r="E115" s="664"/>
      <c r="F115" s="9"/>
    </row>
    <row r="116" spans="1:6" ht="30">
      <c r="A116" s="6">
        <v>119</v>
      </c>
      <c r="B116" s="572" t="s">
        <v>821</v>
      </c>
      <c r="C116" s="6" t="s">
        <v>12</v>
      </c>
      <c r="D116" s="10">
        <v>7</v>
      </c>
      <c r="E116" s="664"/>
      <c r="F116" s="9"/>
    </row>
    <row r="117" spans="1:6" ht="18">
      <c r="A117" s="577"/>
      <c r="B117" s="320" t="s">
        <v>9</v>
      </c>
      <c r="C117" s="321"/>
      <c r="D117" s="322"/>
      <c r="E117" s="67"/>
      <c r="F117" s="67"/>
    </row>
    <row r="118" spans="1:6" ht="18">
      <c r="A118" s="578"/>
      <c r="B118" s="579"/>
      <c r="C118" s="580"/>
      <c r="D118" s="580"/>
      <c r="E118" s="581"/>
      <c r="F118" s="580"/>
    </row>
    <row r="119" spans="1:6" ht="18">
      <c r="A119" s="578"/>
      <c r="B119" s="582"/>
      <c r="C119" s="578"/>
      <c r="D119" s="578"/>
      <c r="E119" s="583"/>
      <c r="F119" s="584"/>
    </row>
    <row r="120" spans="1:6" ht="18">
      <c r="A120" s="578"/>
      <c r="B120" s="585"/>
      <c r="C120" s="578"/>
      <c r="D120" s="578"/>
      <c r="E120" s="583"/>
      <c r="F120" s="323"/>
    </row>
    <row r="121" spans="1:6" ht="18">
      <c r="A121" s="578"/>
      <c r="B121" s="588"/>
      <c r="C121" s="586"/>
      <c r="D121" s="587"/>
      <c r="E121" s="587"/>
      <c r="F121" s="584"/>
    </row>
    <row r="122" spans="1:6" ht="23.1" customHeight="1">
      <c r="A122" s="578"/>
      <c r="B122" s="588"/>
      <c r="C122" s="586"/>
      <c r="D122" s="587"/>
      <c r="E122" s="587"/>
      <c r="F122" s="584"/>
    </row>
    <row r="123" spans="1:6" ht="23.1" customHeight="1">
      <c r="A123" s="578"/>
      <c r="B123" s="588"/>
      <c r="C123" s="586"/>
      <c r="D123" s="587"/>
      <c r="E123" s="587"/>
      <c r="F123" s="584"/>
    </row>
    <row r="124" spans="1:6" ht="23.1" customHeight="1">
      <c r="A124" s="578"/>
      <c r="B124" s="588"/>
      <c r="C124" s="586"/>
      <c r="D124" s="587"/>
      <c r="E124" s="587"/>
      <c r="F124" s="584"/>
    </row>
    <row r="125" spans="1:6" ht="23.1" customHeight="1">
      <c r="A125" s="578"/>
      <c r="B125" s="588"/>
      <c r="C125" s="586"/>
      <c r="D125" s="587"/>
      <c r="E125" s="587"/>
      <c r="F125" s="584"/>
    </row>
    <row r="126" spans="1:6" ht="23.1" customHeight="1">
      <c r="A126" s="578"/>
      <c r="B126" s="588"/>
      <c r="C126" s="586"/>
      <c r="D126" s="587"/>
      <c r="E126" s="587"/>
      <c r="F126" s="584"/>
    </row>
    <row r="127" spans="1:6" ht="23.1" customHeight="1">
      <c r="A127" s="578"/>
      <c r="B127" s="737"/>
      <c r="C127" s="737"/>
      <c r="D127" s="737"/>
      <c r="E127" s="587"/>
      <c r="F127" s="584"/>
    </row>
    <row r="128" spans="1:6" ht="23.1" customHeight="1">
      <c r="A128" s="578"/>
      <c r="B128" s="736"/>
      <c r="C128" s="736"/>
      <c r="D128" s="736"/>
      <c r="E128" s="589"/>
      <c r="F128" s="584"/>
    </row>
    <row r="129" spans="1:6" ht="23.1" customHeight="1">
      <c r="A129" s="578"/>
      <c r="B129" s="736"/>
      <c r="C129" s="736"/>
      <c r="D129" s="736"/>
      <c r="E129" s="589"/>
      <c r="F129" s="584"/>
    </row>
    <row r="130" spans="1:6" ht="23.1" customHeight="1">
      <c r="A130" s="578"/>
      <c r="B130" s="736"/>
      <c r="C130" s="736"/>
      <c r="D130" s="736"/>
      <c r="E130" s="589"/>
      <c r="F130" s="584"/>
    </row>
    <row r="131" spans="1:6" ht="23.1" customHeight="1">
      <c r="A131" s="578"/>
      <c r="B131" s="736"/>
      <c r="C131" s="736"/>
      <c r="D131" s="736"/>
      <c r="E131" s="589"/>
      <c r="F131" s="584"/>
    </row>
    <row r="132" spans="1:6" ht="23.1" customHeight="1">
      <c r="A132" s="584"/>
      <c r="B132" s="736"/>
      <c r="C132" s="736"/>
      <c r="D132" s="736"/>
      <c r="E132" s="589"/>
      <c r="F132" s="584"/>
    </row>
    <row r="133" spans="1:6" ht="23.1" customHeight="1">
      <c r="A133" s="584"/>
      <c r="B133" s="584"/>
      <c r="C133" s="584"/>
      <c r="D133" s="584"/>
      <c r="E133" s="590"/>
      <c r="F133" s="584"/>
    </row>
    <row r="134" spans="1:6" ht="23.1" customHeight="1">
      <c r="A134" s="584"/>
      <c r="B134" s="584"/>
      <c r="C134" s="584"/>
      <c r="D134" s="584"/>
      <c r="E134" s="590"/>
      <c r="F134" s="584"/>
    </row>
    <row r="135" spans="1:6" ht="23.1" customHeight="1">
      <c r="A135" s="584"/>
      <c r="B135" s="584"/>
      <c r="C135" s="584"/>
      <c r="D135" s="584"/>
      <c r="E135" s="590"/>
      <c r="F135" s="584"/>
    </row>
    <row r="136" spans="1:6" ht="23.1" customHeight="1">
      <c r="A136" s="584"/>
      <c r="B136" s="584"/>
      <c r="C136" s="584"/>
      <c r="D136" s="584"/>
      <c r="E136" s="590"/>
      <c r="F136" s="584"/>
    </row>
    <row r="137" spans="1:6" ht="24" customHeight="1">
      <c r="A137" s="584"/>
      <c r="B137" s="584"/>
      <c r="C137" s="584"/>
      <c r="D137" s="584"/>
      <c r="E137" s="590"/>
      <c r="F137" s="584"/>
    </row>
    <row r="138" spans="1:6" ht="23.1" customHeight="1">
      <c r="A138" s="584"/>
      <c r="B138" s="584"/>
      <c r="C138" s="584"/>
      <c r="D138" s="584"/>
      <c r="E138" s="590"/>
      <c r="F138" s="584"/>
    </row>
    <row r="139" spans="1:6" ht="23.1" customHeight="1">
      <c r="A139" s="584"/>
      <c r="B139" s="584"/>
      <c r="C139" s="584"/>
      <c r="D139" s="584"/>
      <c r="E139" s="590"/>
      <c r="F139" s="584"/>
    </row>
    <row r="140" spans="1:6" ht="23.1" customHeight="1">
      <c r="A140" s="584"/>
      <c r="B140" s="584"/>
      <c r="C140" s="584"/>
      <c r="D140" s="584"/>
      <c r="E140" s="591"/>
      <c r="F140" s="584"/>
    </row>
    <row r="141" spans="1:6" ht="23.1" customHeight="1">
      <c r="A141" s="584"/>
      <c r="B141" s="584"/>
      <c r="C141" s="584"/>
      <c r="D141" s="584"/>
      <c r="E141" s="591"/>
      <c r="F141" s="584"/>
    </row>
    <row r="142" spans="1:6" ht="23.1" customHeight="1">
      <c r="A142" s="584"/>
      <c r="B142" s="584"/>
      <c r="C142" s="584"/>
      <c r="D142" s="584"/>
      <c r="E142" s="591"/>
      <c r="F142" s="584"/>
    </row>
    <row r="143" spans="1:6" ht="23.1" customHeight="1">
      <c r="A143" s="584"/>
      <c r="B143" s="584"/>
      <c r="C143" s="584"/>
      <c r="D143" s="584"/>
      <c r="E143" s="591"/>
      <c r="F143" s="584"/>
    </row>
    <row r="144" spans="1:6" ht="23.1" customHeight="1">
      <c r="A144" s="584"/>
      <c r="B144" s="584"/>
      <c r="C144" s="584"/>
      <c r="D144" s="584"/>
      <c r="E144" s="591"/>
      <c r="F144" s="584"/>
    </row>
    <row r="145" spans="1:6" ht="23.1" customHeight="1">
      <c r="A145" s="584"/>
      <c r="B145" s="584"/>
      <c r="C145" s="584"/>
      <c r="D145" s="584"/>
      <c r="E145" s="590"/>
      <c r="F145" s="584"/>
    </row>
    <row r="146" spans="1:6" ht="23.1" customHeight="1">
      <c r="A146" s="592"/>
      <c r="B146" s="592"/>
      <c r="C146" s="592"/>
      <c r="D146" s="592"/>
      <c r="E146" s="593"/>
      <c r="F146" s="592"/>
    </row>
    <row r="147" spans="1:6" ht="23.1" customHeight="1">
      <c r="A147" s="592"/>
      <c r="B147" s="592"/>
      <c r="C147" s="592"/>
      <c r="D147" s="592"/>
      <c r="E147" s="593"/>
      <c r="F147" s="592"/>
    </row>
    <row r="148" spans="1:6" ht="23.1" customHeight="1">
      <c r="A148" s="592"/>
      <c r="B148" s="592"/>
      <c r="C148" s="592"/>
      <c r="D148" s="592"/>
      <c r="E148" s="593"/>
      <c r="F148" s="592"/>
    </row>
    <row r="149" spans="1:6" ht="23.1" customHeight="1">
      <c r="A149" s="592"/>
      <c r="B149" s="592"/>
      <c r="C149" s="592"/>
      <c r="D149" s="592"/>
      <c r="E149" s="593"/>
      <c r="F149" s="592"/>
    </row>
    <row r="150" spans="1:6" ht="23.1" customHeight="1">
      <c r="A150" s="592"/>
      <c r="B150" s="592"/>
      <c r="C150" s="592"/>
      <c r="D150" s="592"/>
      <c r="E150" s="593"/>
      <c r="F150" s="592"/>
    </row>
    <row r="151" spans="1:6" ht="23.1" customHeight="1">
      <c r="A151" s="592"/>
      <c r="B151" s="592"/>
      <c r="C151" s="592"/>
      <c r="D151" s="592"/>
      <c r="E151" s="593"/>
      <c r="F151" s="592"/>
    </row>
    <row r="152" spans="1:6" ht="23.1" customHeight="1">
      <c r="A152" s="592"/>
      <c r="B152" s="592"/>
      <c r="C152" s="592"/>
      <c r="D152" s="592"/>
      <c r="E152" s="593"/>
      <c r="F152" s="592"/>
    </row>
    <row r="153" spans="1:6" ht="23.1" customHeight="1">
      <c r="A153" s="592"/>
      <c r="B153" s="592"/>
      <c r="C153" s="592"/>
      <c r="D153" s="592"/>
      <c r="E153" s="593"/>
      <c r="F153" s="592"/>
    </row>
    <row r="154" spans="1:6">
      <c r="A154" s="592"/>
      <c r="B154" s="592"/>
      <c r="C154" s="592"/>
      <c r="D154" s="592"/>
      <c r="E154" s="593"/>
      <c r="F154" s="592"/>
    </row>
    <row r="155" spans="1:6">
      <c r="A155" s="592"/>
      <c r="B155" s="592"/>
      <c r="C155" s="592"/>
      <c r="D155" s="592"/>
      <c r="E155" s="593"/>
      <c r="F155" s="592"/>
    </row>
    <row r="156" spans="1:6">
      <c r="A156" s="592"/>
      <c r="B156" s="592"/>
      <c r="C156" s="592"/>
      <c r="D156" s="592"/>
      <c r="E156" s="593"/>
      <c r="F156" s="592"/>
    </row>
    <row r="157" spans="1:6">
      <c r="A157" s="592"/>
      <c r="B157" s="592"/>
      <c r="C157" s="592"/>
      <c r="D157" s="592"/>
      <c r="E157" s="593"/>
      <c r="F157" s="592"/>
    </row>
    <row r="158" spans="1:6">
      <c r="A158" s="592"/>
      <c r="B158" s="592"/>
      <c r="C158" s="592"/>
      <c r="D158" s="592"/>
      <c r="E158" s="593"/>
      <c r="F158" s="592"/>
    </row>
    <row r="159" spans="1:6">
      <c r="A159" s="592"/>
      <c r="B159" s="592"/>
      <c r="C159" s="592"/>
      <c r="D159" s="592"/>
      <c r="E159" s="593"/>
      <c r="F159" s="592"/>
    </row>
    <row r="160" spans="1:6">
      <c r="A160" s="592"/>
      <c r="B160" s="592"/>
      <c r="C160" s="592"/>
      <c r="D160" s="592"/>
      <c r="E160" s="593"/>
      <c r="F160" s="592"/>
    </row>
    <row r="161" spans="2:6">
      <c r="B161" s="592"/>
      <c r="C161" s="592"/>
      <c r="D161" s="592"/>
      <c r="E161" s="593"/>
      <c r="F161" s="592"/>
    </row>
    <row r="164" spans="2:6">
      <c r="C164" s="592"/>
    </row>
    <row r="165" spans="2:6">
      <c r="C165" s="592"/>
    </row>
    <row r="181" spans="5:5">
      <c r="E181" s="443"/>
    </row>
    <row r="182" spans="5:5">
      <c r="E182" s="443"/>
    </row>
    <row r="183" spans="5:5">
      <c r="E183" s="443"/>
    </row>
    <row r="184" spans="5:5">
      <c r="E184" s="443"/>
    </row>
    <row r="185" spans="5:5">
      <c r="E185" s="443"/>
    </row>
    <row r="186" spans="5:5">
      <c r="E186" s="443"/>
    </row>
    <row r="187" spans="5:5">
      <c r="E187" s="443"/>
    </row>
    <row r="188" spans="5:5">
      <c r="E188" s="443"/>
    </row>
    <row r="189" spans="5:5">
      <c r="E189" s="443"/>
    </row>
    <row r="190" spans="5:5">
      <c r="E190" s="443"/>
    </row>
    <row r="191" spans="5:5">
      <c r="E191" s="443"/>
    </row>
    <row r="194" spans="5:5">
      <c r="E194" s="443"/>
    </row>
  </sheetData>
  <mergeCells count="10">
    <mergeCell ref="A1:F1"/>
    <mergeCell ref="A2:F2"/>
    <mergeCell ref="A3:F3"/>
    <mergeCell ref="A4:F4"/>
    <mergeCell ref="B131:D131"/>
    <mergeCell ref="B132:D132"/>
    <mergeCell ref="B127:D127"/>
    <mergeCell ref="B128:D128"/>
    <mergeCell ref="B129:D129"/>
    <mergeCell ref="B130:D130"/>
  </mergeCells>
  <phoneticPr fontId="42" type="noConversion"/>
  <pageMargins left="0" right="0" top="0.24803149599999999" bottom="0.74803149606299202" header="0.31496062992126" footer="0.31496062992126"/>
  <pageSetup scale="67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selection activeCell="F8" sqref="F8"/>
    </sheetView>
  </sheetViews>
  <sheetFormatPr defaultColWidth="8.85546875" defaultRowHeight="15"/>
  <cols>
    <col min="1" max="1" width="4.7109375" style="3" customWidth="1"/>
    <col min="2" max="2" width="36.85546875" style="186" customWidth="1"/>
    <col min="3" max="3" width="7" style="1" customWidth="1"/>
    <col min="4" max="4" width="9.7109375" style="1" bestFit="1" customWidth="1"/>
    <col min="5" max="5" width="13" style="1" bestFit="1" customWidth="1"/>
    <col min="6" max="16384" width="8.85546875" style="1"/>
  </cols>
  <sheetData>
    <row r="1" spans="1:6" ht="24" customHeight="1"/>
    <row r="2" spans="1:6" ht="27" customHeight="1">
      <c r="A2" s="734" t="s">
        <v>0</v>
      </c>
      <c r="B2" s="735"/>
      <c r="C2" s="735"/>
      <c r="D2" s="735"/>
      <c r="E2" s="735"/>
      <c r="F2" s="735"/>
    </row>
    <row r="3" spans="1:6" s="5" customFormat="1" ht="22.5" customHeight="1">
      <c r="A3" s="734" t="s">
        <v>49</v>
      </c>
      <c r="B3" s="735"/>
      <c r="C3" s="735"/>
      <c r="D3" s="735"/>
      <c r="E3" s="735"/>
      <c r="F3" s="735"/>
    </row>
    <row r="4" spans="1:6" ht="30" customHeight="1">
      <c r="A4" s="734" t="s">
        <v>11</v>
      </c>
      <c r="B4" s="735"/>
      <c r="C4" s="735"/>
      <c r="D4" s="735"/>
      <c r="E4" s="735"/>
      <c r="F4" s="735"/>
    </row>
    <row r="5" spans="1:6" ht="20.25" customHeight="1">
      <c r="A5" s="18"/>
      <c r="B5" s="16"/>
      <c r="C5" s="15"/>
      <c r="D5" s="17"/>
      <c r="E5" s="18"/>
      <c r="F5" s="17"/>
    </row>
    <row r="6" spans="1:6" s="426" customFormat="1" ht="30.75" customHeight="1">
      <c r="A6" s="709" t="s">
        <v>128</v>
      </c>
      <c r="B6" s="704" t="s">
        <v>709</v>
      </c>
      <c r="C6" s="704" t="s">
        <v>130</v>
      </c>
      <c r="D6" s="364" t="s">
        <v>836</v>
      </c>
      <c r="E6" s="364" t="s">
        <v>5</v>
      </c>
      <c r="F6" s="364" t="s">
        <v>4</v>
      </c>
    </row>
    <row r="7" spans="1:6" s="426" customFormat="1" ht="13.5">
      <c r="A7" s="300">
        <v>1</v>
      </c>
      <c r="B7" s="300">
        <v>2</v>
      </c>
      <c r="C7" s="300">
        <v>3</v>
      </c>
      <c r="D7" s="300">
        <v>4</v>
      </c>
      <c r="E7" s="300">
        <v>5</v>
      </c>
      <c r="F7" s="300">
        <v>6</v>
      </c>
    </row>
    <row r="8" spans="1:6" s="152" customFormat="1" ht="60">
      <c r="A8" s="151">
        <v>1</v>
      </c>
      <c r="B8" s="182" t="s">
        <v>360</v>
      </c>
      <c r="C8" s="117" t="s">
        <v>12</v>
      </c>
      <c r="D8" s="118">
        <v>150</v>
      </c>
      <c r="E8" s="111"/>
      <c r="F8" s="111"/>
    </row>
    <row r="9" spans="1:6" s="152" customFormat="1" ht="30">
      <c r="A9" s="151">
        <v>2</v>
      </c>
      <c r="B9" s="184" t="s">
        <v>361</v>
      </c>
      <c r="C9" s="117" t="s">
        <v>12</v>
      </c>
      <c r="D9" s="118">
        <v>7</v>
      </c>
      <c r="E9" s="111"/>
      <c r="F9" s="111"/>
    </row>
    <row r="10" spans="1:6" s="152" customFormat="1" ht="30">
      <c r="A10" s="83">
        <v>11</v>
      </c>
      <c r="B10" s="182" t="s">
        <v>362</v>
      </c>
      <c r="C10" s="117" t="s">
        <v>12</v>
      </c>
      <c r="D10" s="118">
        <f>D9</f>
        <v>7</v>
      </c>
      <c r="E10" s="114"/>
      <c r="F10" s="111"/>
    </row>
    <row r="11" spans="1:6" s="152" customFormat="1" ht="38.25">
      <c r="A11" s="86">
        <v>12</v>
      </c>
      <c r="B11" s="75" t="s">
        <v>371</v>
      </c>
      <c r="C11" s="70" t="s">
        <v>12</v>
      </c>
      <c r="D11" s="71">
        <v>150</v>
      </c>
      <c r="E11" s="114"/>
      <c r="F11" s="111"/>
    </row>
    <row r="12" spans="1:6" s="152" customFormat="1" ht="60">
      <c r="A12" s="83">
        <v>3</v>
      </c>
      <c r="B12" s="174" t="s">
        <v>372</v>
      </c>
      <c r="C12" s="112" t="s">
        <v>132</v>
      </c>
      <c r="D12" s="113">
        <v>150</v>
      </c>
      <c r="E12" s="114"/>
      <c r="F12" s="111"/>
    </row>
    <row r="13" spans="1:6" s="152" customFormat="1" ht="25.5">
      <c r="A13" s="76">
        <v>237</v>
      </c>
      <c r="B13" s="77" t="s">
        <v>373</v>
      </c>
      <c r="C13" s="78" t="s">
        <v>132</v>
      </c>
      <c r="D13" s="79">
        <f>D12</f>
        <v>150</v>
      </c>
      <c r="E13" s="114"/>
      <c r="F13" s="111"/>
    </row>
    <row r="14" spans="1:6" s="152" customFormat="1" ht="38.25">
      <c r="A14" s="86">
        <v>12</v>
      </c>
      <c r="B14" s="75" t="s">
        <v>374</v>
      </c>
      <c r="C14" s="70" t="s">
        <v>12</v>
      </c>
      <c r="D14" s="71">
        <v>120</v>
      </c>
      <c r="E14" s="114"/>
      <c r="F14" s="111"/>
    </row>
    <row r="15" spans="1:6" s="152" customFormat="1" ht="25.5">
      <c r="A15" s="85">
        <v>236</v>
      </c>
      <c r="B15" s="77" t="s">
        <v>370</v>
      </c>
      <c r="C15" s="78" t="s">
        <v>132</v>
      </c>
      <c r="D15" s="79">
        <f>D14</f>
        <v>120</v>
      </c>
      <c r="E15" s="114"/>
      <c r="F15" s="111"/>
    </row>
    <row r="16" spans="1:6" s="152" customFormat="1" ht="25.5">
      <c r="A16" s="76">
        <v>237</v>
      </c>
      <c r="B16" s="77" t="s">
        <v>369</v>
      </c>
      <c r="C16" s="78" t="s">
        <v>132</v>
      </c>
      <c r="D16" s="79">
        <f>D15</f>
        <v>120</v>
      </c>
      <c r="E16" s="114"/>
      <c r="F16" s="111"/>
    </row>
    <row r="17" spans="1:6" s="152" customFormat="1" ht="54">
      <c r="A17" s="82">
        <v>5</v>
      </c>
      <c r="B17" s="80" t="s">
        <v>226</v>
      </c>
      <c r="C17" s="72" t="s">
        <v>12</v>
      </c>
      <c r="D17" s="129">
        <v>6.17</v>
      </c>
      <c r="E17" s="114"/>
      <c r="F17" s="111"/>
    </row>
    <row r="18" spans="1:6" s="152" customFormat="1" ht="45">
      <c r="A18" s="83">
        <v>6</v>
      </c>
      <c r="B18" s="182" t="s">
        <v>221</v>
      </c>
      <c r="C18" s="112" t="s">
        <v>132</v>
      </c>
      <c r="D18" s="113">
        <v>6.17</v>
      </c>
      <c r="E18" s="114"/>
      <c r="F18" s="111"/>
    </row>
    <row r="19" spans="1:6" s="152" customFormat="1" ht="54">
      <c r="A19" s="83">
        <v>7</v>
      </c>
      <c r="B19" s="154" t="s">
        <v>222</v>
      </c>
      <c r="C19" s="112" t="s">
        <v>132</v>
      </c>
      <c r="D19" s="113">
        <v>6.17</v>
      </c>
      <c r="E19" s="114"/>
      <c r="F19" s="111"/>
    </row>
    <row r="20" spans="1:6" s="152" customFormat="1" ht="40.5">
      <c r="A20" s="83">
        <v>8</v>
      </c>
      <c r="B20" s="154" t="s">
        <v>227</v>
      </c>
      <c r="C20" s="156" t="s">
        <v>132</v>
      </c>
      <c r="D20" s="113">
        <v>6.17</v>
      </c>
      <c r="E20" s="114"/>
      <c r="F20" s="111"/>
    </row>
    <row r="21" spans="1:6" s="152" customFormat="1" ht="40.5">
      <c r="A21" s="83">
        <v>9</v>
      </c>
      <c r="B21" s="154" t="s">
        <v>228</v>
      </c>
      <c r="C21" s="156" t="s">
        <v>132</v>
      </c>
      <c r="D21" s="113">
        <f>D20</f>
        <v>6.17</v>
      </c>
      <c r="E21" s="114"/>
      <c r="F21" s="111"/>
    </row>
    <row r="22" spans="1:6" s="152" customFormat="1" ht="43.5" customHeight="1">
      <c r="A22" s="97">
        <v>10</v>
      </c>
      <c r="B22" s="182" t="s">
        <v>831</v>
      </c>
      <c r="C22" s="120" t="s">
        <v>12</v>
      </c>
      <c r="D22" s="121">
        <v>70</v>
      </c>
      <c r="E22" s="114"/>
      <c r="F22" s="111"/>
    </row>
    <row r="23" spans="1:6" s="159" customFormat="1" ht="45">
      <c r="A23" s="161">
        <v>11</v>
      </c>
      <c r="B23" s="182" t="s">
        <v>121</v>
      </c>
      <c r="C23" s="120" t="s">
        <v>12</v>
      </c>
      <c r="D23" s="175">
        <v>4.5</v>
      </c>
      <c r="E23" s="114"/>
      <c r="F23" s="111"/>
    </row>
    <row r="24" spans="1:6" s="152" customFormat="1" ht="40.5">
      <c r="A24" s="83">
        <v>15</v>
      </c>
      <c r="B24" s="154" t="s">
        <v>225</v>
      </c>
      <c r="C24" s="112" t="s">
        <v>132</v>
      </c>
      <c r="D24" s="113">
        <v>150</v>
      </c>
      <c r="E24" s="114"/>
      <c r="F24" s="111"/>
    </row>
    <row r="25" spans="1:6" s="152" customFormat="1" ht="13.5">
      <c r="A25" s="83">
        <v>16</v>
      </c>
      <c r="B25" s="154" t="s">
        <v>223</v>
      </c>
      <c r="C25" s="112" t="s">
        <v>132</v>
      </c>
      <c r="D25" s="113">
        <f>D24*0.8</f>
        <v>120</v>
      </c>
      <c r="E25" s="114"/>
      <c r="F25" s="111"/>
    </row>
    <row r="26" spans="1:6" s="152" customFormat="1" ht="54">
      <c r="A26" s="83">
        <v>17</v>
      </c>
      <c r="B26" s="154" t="s">
        <v>376</v>
      </c>
      <c r="C26" s="112" t="s">
        <v>132</v>
      </c>
      <c r="D26" s="113">
        <v>500</v>
      </c>
      <c r="E26" s="114"/>
      <c r="F26" s="111"/>
    </row>
    <row r="27" spans="1:6" s="152" customFormat="1" ht="40.5">
      <c r="A27" s="83">
        <v>18</v>
      </c>
      <c r="B27" s="154" t="s">
        <v>375</v>
      </c>
      <c r="C27" s="112" t="s">
        <v>132</v>
      </c>
      <c r="D27" s="113">
        <f>D26</f>
        <v>500</v>
      </c>
      <c r="E27" s="114"/>
      <c r="F27" s="111"/>
    </row>
    <row r="28" spans="1:6" ht="67.5">
      <c r="A28" s="83">
        <v>15</v>
      </c>
      <c r="B28" s="154" t="s">
        <v>367</v>
      </c>
      <c r="C28" s="112" t="s">
        <v>132</v>
      </c>
      <c r="D28" s="113">
        <v>71</v>
      </c>
      <c r="E28" s="114"/>
      <c r="F28" s="111"/>
    </row>
    <row r="29" spans="1:6">
      <c r="A29" s="83">
        <v>16</v>
      </c>
      <c r="B29" s="154" t="s">
        <v>223</v>
      </c>
      <c r="C29" s="112" t="s">
        <v>132</v>
      </c>
      <c r="D29" s="113">
        <f>D28*0.8</f>
        <v>56.800000000000004</v>
      </c>
      <c r="E29" s="114"/>
      <c r="F29" s="111"/>
    </row>
    <row r="30" spans="1:6" s="152" customFormat="1" ht="13.5">
      <c r="A30" s="83"/>
      <c r="B30" s="183" t="s">
        <v>124</v>
      </c>
      <c r="C30" s="119" t="s">
        <v>12</v>
      </c>
      <c r="D30" s="114">
        <f>D29</f>
        <v>56.800000000000004</v>
      </c>
      <c r="E30" s="114"/>
      <c r="F30" s="115"/>
    </row>
    <row r="31" spans="1:6" s="152" customFormat="1" ht="13.5">
      <c r="A31" s="155"/>
      <c r="B31" s="153" t="s">
        <v>224</v>
      </c>
      <c r="C31" s="116" t="s">
        <v>132</v>
      </c>
      <c r="D31" s="114">
        <f>D29</f>
        <v>56.800000000000004</v>
      </c>
      <c r="E31" s="114"/>
      <c r="F31" s="115"/>
    </row>
    <row r="32" spans="1:6" s="152" customFormat="1" ht="54">
      <c r="A32" s="155">
        <v>17</v>
      </c>
      <c r="B32" s="154" t="s">
        <v>377</v>
      </c>
      <c r="C32" s="116" t="s">
        <v>132</v>
      </c>
      <c r="D32" s="114">
        <f>D29</f>
        <v>56.800000000000004</v>
      </c>
      <c r="E32" s="114"/>
      <c r="F32" s="115"/>
    </row>
    <row r="33" spans="1:6" s="152" customFormat="1" ht="54">
      <c r="A33" s="87">
        <v>4</v>
      </c>
      <c r="B33" s="190" t="s">
        <v>368</v>
      </c>
      <c r="C33" s="127" t="s">
        <v>193</v>
      </c>
      <c r="D33" s="665">
        <v>7</v>
      </c>
      <c r="E33" s="114"/>
      <c r="F33" s="111"/>
    </row>
    <row r="34" spans="1:6" ht="27">
      <c r="A34" s="83">
        <v>12</v>
      </c>
      <c r="B34" s="154" t="s">
        <v>378</v>
      </c>
      <c r="C34" s="112" t="s">
        <v>132</v>
      </c>
      <c r="D34" s="113">
        <v>250</v>
      </c>
      <c r="E34" s="114"/>
      <c r="F34" s="111"/>
    </row>
    <row r="35" spans="1:6">
      <c r="A35" s="83">
        <v>13</v>
      </c>
      <c r="B35" s="154" t="s">
        <v>379</v>
      </c>
      <c r="C35" s="112" t="s">
        <v>132</v>
      </c>
      <c r="D35" s="113">
        <f>D34</f>
        <v>250</v>
      </c>
      <c r="E35" s="114"/>
      <c r="F35" s="111"/>
    </row>
    <row r="36" spans="1:6">
      <c r="A36" s="157"/>
      <c r="B36" s="185" t="s">
        <v>9</v>
      </c>
      <c r="C36" s="81"/>
      <c r="D36" s="122"/>
      <c r="E36" s="312"/>
      <c r="F36" s="313"/>
    </row>
  </sheetData>
  <mergeCells count="3">
    <mergeCell ref="A2:F2"/>
    <mergeCell ref="A3:F3"/>
    <mergeCell ref="A4:F4"/>
  </mergeCells>
  <phoneticPr fontId="42" type="noConversion"/>
  <pageMargins left="0.25" right="0.25" top="0.75" bottom="0.75" header="0.3" footer="0.3"/>
  <pageSetup scale="90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F6" sqref="F6"/>
    </sheetView>
  </sheetViews>
  <sheetFormatPr defaultColWidth="8.85546875" defaultRowHeight="15"/>
  <cols>
    <col min="1" max="1" width="4.7109375" style="3" customWidth="1"/>
    <col min="2" max="2" width="29.42578125" style="1" customWidth="1"/>
    <col min="3" max="3" width="6.7109375" style="1" customWidth="1"/>
    <col min="4" max="4" width="7.85546875" style="1" customWidth="1"/>
    <col min="5" max="5" width="11.28515625" style="1" bestFit="1" customWidth="1"/>
    <col min="6" max="6" width="10" style="1" bestFit="1" customWidth="1"/>
    <col min="7" max="16384" width="8.85546875" style="1"/>
  </cols>
  <sheetData>
    <row r="1" spans="1:6" ht="27" customHeight="1">
      <c r="A1" s="734" t="s">
        <v>0</v>
      </c>
      <c r="B1" s="735"/>
      <c r="C1" s="735"/>
      <c r="D1" s="735"/>
      <c r="E1" s="735"/>
      <c r="F1" s="735"/>
    </row>
    <row r="2" spans="1:6" s="5" customFormat="1" ht="22.5" customHeight="1">
      <c r="A2" s="734" t="s">
        <v>50</v>
      </c>
      <c r="B2" s="735"/>
      <c r="C2" s="735"/>
      <c r="D2" s="735"/>
      <c r="E2" s="735"/>
      <c r="F2" s="735"/>
    </row>
    <row r="3" spans="1:6" ht="30" customHeight="1">
      <c r="A3" s="734" t="s">
        <v>107</v>
      </c>
      <c r="B3" s="735"/>
      <c r="C3" s="735"/>
      <c r="D3" s="735"/>
      <c r="E3" s="735"/>
      <c r="F3" s="735"/>
    </row>
    <row r="4" spans="1:6" s="426" customFormat="1" ht="30.75" customHeight="1">
      <c r="A4" s="709" t="s">
        <v>128</v>
      </c>
      <c r="B4" s="704" t="s">
        <v>709</v>
      </c>
      <c r="C4" s="704" t="s">
        <v>130</v>
      </c>
      <c r="D4" s="364" t="s">
        <v>836</v>
      </c>
      <c r="E4" s="364" t="s">
        <v>5</v>
      </c>
      <c r="F4" s="364" t="s">
        <v>4</v>
      </c>
    </row>
    <row r="5" spans="1:6" s="426" customFormat="1" ht="13.5">
      <c r="A5" s="300">
        <v>1</v>
      </c>
      <c r="B5" s="300">
        <v>2</v>
      </c>
      <c r="C5" s="300">
        <v>3</v>
      </c>
      <c r="D5" s="300">
        <v>4</v>
      </c>
      <c r="E5" s="300">
        <v>5</v>
      </c>
      <c r="F5" s="300">
        <v>6</v>
      </c>
    </row>
    <row r="6" spans="1:6" ht="152.25" customHeight="1">
      <c r="A6" s="124">
        <v>4</v>
      </c>
      <c r="B6" s="235" t="s">
        <v>439</v>
      </c>
      <c r="C6" s="89" t="s">
        <v>12</v>
      </c>
      <c r="D6" s="94">
        <v>600</v>
      </c>
      <c r="E6" s="93"/>
      <c r="F6" s="93"/>
    </row>
    <row r="7" spans="1:6">
      <c r="A7" s="303"/>
      <c r="B7" s="304" t="s">
        <v>694</v>
      </c>
      <c r="C7" s="91"/>
      <c r="D7" s="193"/>
      <c r="E7" s="108"/>
      <c r="F7" s="108"/>
    </row>
    <row r="8" spans="1:6" s="19" customFormat="1" ht="30">
      <c r="A8" s="62"/>
      <c r="B8" s="305" t="s">
        <v>710</v>
      </c>
      <c r="C8" s="306" t="s">
        <v>312</v>
      </c>
      <c r="D8" s="299">
        <v>200</v>
      </c>
      <c r="E8" s="108"/>
      <c r="F8" s="108"/>
    </row>
    <row r="9" spans="1:6" ht="45">
      <c r="A9" s="62"/>
      <c r="B9" s="307" t="s">
        <v>695</v>
      </c>
      <c r="C9" s="306" t="s">
        <v>312</v>
      </c>
      <c r="D9" s="299">
        <v>100</v>
      </c>
      <c r="E9" s="108"/>
      <c r="F9" s="108"/>
    </row>
    <row r="10" spans="1:6" ht="30">
      <c r="A10" s="62"/>
      <c r="B10" s="308" t="s">
        <v>696</v>
      </c>
      <c r="C10" s="306" t="s">
        <v>312</v>
      </c>
      <c r="D10" s="299">
        <v>20</v>
      </c>
      <c r="E10" s="108"/>
      <c r="F10" s="108"/>
    </row>
    <row r="11" spans="1:6" ht="51" customHeight="1">
      <c r="A11" s="62"/>
      <c r="B11" s="308" t="s">
        <v>697</v>
      </c>
      <c r="C11" s="306" t="s">
        <v>312</v>
      </c>
      <c r="D11" s="299">
        <v>100</v>
      </c>
      <c r="E11" s="108"/>
      <c r="F11" s="108"/>
    </row>
    <row r="12" spans="1:6" ht="30">
      <c r="A12" s="62"/>
      <c r="B12" s="308" t="s">
        <v>698</v>
      </c>
      <c r="C12" s="306" t="s">
        <v>312</v>
      </c>
      <c r="D12" s="299">
        <v>100</v>
      </c>
      <c r="E12" s="108"/>
      <c r="F12" s="108"/>
    </row>
    <row r="13" spans="1:6" ht="19.5">
      <c r="A13" s="62"/>
      <c r="B13" s="308" t="s">
        <v>699</v>
      </c>
      <c r="C13" s="306" t="s">
        <v>6</v>
      </c>
      <c r="D13" s="299">
        <v>5</v>
      </c>
      <c r="E13" s="108"/>
      <c r="F13" s="108"/>
    </row>
    <row r="14" spans="1:6" ht="21" customHeight="1">
      <c r="A14" s="158"/>
      <c r="B14" s="905" t="s">
        <v>9</v>
      </c>
      <c r="C14" s="10"/>
      <c r="D14" s="191"/>
      <c r="E14" s="130"/>
      <c r="F14" s="131"/>
    </row>
  </sheetData>
  <mergeCells count="3">
    <mergeCell ref="A1:F1"/>
    <mergeCell ref="A2:F2"/>
    <mergeCell ref="A3:F3"/>
  </mergeCells>
  <phoneticPr fontId="42" type="noConversion"/>
  <pageMargins left="0.17" right="0.16" top="0.75" bottom="0.75" header="0.3" footer="0.3"/>
  <pageSetup scale="96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2D050"/>
  </sheetPr>
  <dimension ref="A1:L49"/>
  <sheetViews>
    <sheetView topLeftCell="A31" zoomScaleNormal="100" zoomScaleSheetLayoutView="106" workbookViewId="0">
      <selection activeCell="F10" sqref="F10"/>
    </sheetView>
  </sheetViews>
  <sheetFormatPr defaultColWidth="9.140625" defaultRowHeight="12.75"/>
  <cols>
    <col min="1" max="1" width="3.42578125" style="424" customWidth="1"/>
    <col min="2" max="2" width="40.7109375" style="426" customWidth="1"/>
    <col min="3" max="3" width="6.7109375" style="426" bestFit="1" customWidth="1"/>
    <col min="4" max="4" width="8.7109375" style="426" customWidth="1"/>
    <col min="5" max="5" width="7" style="426" customWidth="1"/>
    <col min="6" max="6" width="8" style="426" bestFit="1" customWidth="1"/>
    <col min="7" max="10" width="9.140625" style="426"/>
    <col min="11" max="11" width="11.42578125" style="426" bestFit="1" customWidth="1"/>
    <col min="12" max="16384" width="9.140625" style="426"/>
  </cols>
  <sheetData>
    <row r="1" spans="1:12" s="596" customFormat="1" ht="10.5" customHeight="1">
      <c r="A1" s="594"/>
      <c r="B1" s="595"/>
      <c r="C1" s="595"/>
      <c r="D1" s="595"/>
      <c r="E1" s="595"/>
      <c r="F1" s="595"/>
    </row>
    <row r="2" spans="1:12" s="596" customFormat="1" ht="31.5" customHeight="1">
      <c r="A2" s="739" t="s">
        <v>0</v>
      </c>
      <c r="B2" s="739"/>
      <c r="C2" s="739"/>
      <c r="D2" s="739"/>
      <c r="E2" s="739"/>
      <c r="F2" s="739"/>
    </row>
    <row r="3" spans="1:12" s="596" customFormat="1" ht="16.5" customHeight="1">
      <c r="A3" s="739"/>
      <c r="B3" s="739"/>
      <c r="C3" s="739"/>
      <c r="D3" s="739"/>
      <c r="E3" s="739"/>
      <c r="F3" s="739"/>
    </row>
    <row r="4" spans="1:12" s="342" customFormat="1" ht="22.5" customHeight="1">
      <c r="B4" s="893" t="s">
        <v>51</v>
      </c>
      <c r="C4" s="893"/>
      <c r="D4" s="893"/>
      <c r="E4" s="893"/>
    </row>
    <row r="5" spans="1:12" s="596" customFormat="1" ht="15.75" customHeight="1">
      <c r="A5" s="597"/>
      <c r="B5" s="740" t="s">
        <v>410</v>
      </c>
      <c r="C5" s="740"/>
      <c r="D5" s="740"/>
      <c r="E5" s="740"/>
      <c r="F5" s="740"/>
    </row>
    <row r="6" spans="1:12" s="348" customFormat="1" ht="18.75" customHeight="1">
      <c r="A6" s="346"/>
      <c r="B6" s="598"/>
      <c r="C6" s="599"/>
      <c r="D6" s="599"/>
      <c r="E6" s="599"/>
    </row>
    <row r="7" spans="1:12" s="348" customFormat="1" ht="16.5">
      <c r="A7" s="349"/>
      <c r="B7" s="600"/>
      <c r="C7" s="601"/>
      <c r="D7" s="601"/>
      <c r="E7" s="352"/>
      <c r="F7" s="352"/>
    </row>
    <row r="8" spans="1:12" ht="30.75" customHeight="1">
      <c r="A8" s="709" t="s">
        <v>128</v>
      </c>
      <c r="B8" s="704" t="s">
        <v>709</v>
      </c>
      <c r="C8" s="704" t="s">
        <v>130</v>
      </c>
      <c r="D8" s="364" t="s">
        <v>836</v>
      </c>
      <c r="E8" s="364" t="s">
        <v>5</v>
      </c>
      <c r="F8" s="364" t="s">
        <v>4</v>
      </c>
    </row>
    <row r="9" spans="1:12" ht="13.5">
      <c r="A9" s="300">
        <v>1</v>
      </c>
      <c r="B9" s="300">
        <v>2</v>
      </c>
      <c r="C9" s="300">
        <v>3</v>
      </c>
      <c r="D9" s="300">
        <v>4</v>
      </c>
      <c r="E9" s="300">
        <v>5</v>
      </c>
      <c r="F9" s="300">
        <v>6</v>
      </c>
    </row>
    <row r="10" spans="1:12" ht="27">
      <c r="A10" s="894">
        <v>1</v>
      </c>
      <c r="B10" s="895" t="s">
        <v>411</v>
      </c>
      <c r="C10" s="690" t="s">
        <v>163</v>
      </c>
      <c r="D10" s="690">
        <v>5</v>
      </c>
      <c r="E10" s="691"/>
      <c r="F10" s="691"/>
    </row>
    <row r="11" spans="1:12" s="602" customFormat="1" ht="27">
      <c r="A11" s="894">
        <v>2</v>
      </c>
      <c r="B11" s="895" t="s">
        <v>412</v>
      </c>
      <c r="C11" s="690" t="s">
        <v>163</v>
      </c>
      <c r="D11" s="690">
        <v>42</v>
      </c>
      <c r="E11" s="691"/>
      <c r="F11" s="691"/>
      <c r="G11" s="426"/>
      <c r="K11" s="426"/>
      <c r="L11" s="426"/>
    </row>
    <row r="12" spans="1:12" s="602" customFormat="1" ht="27">
      <c r="A12" s="894">
        <v>3</v>
      </c>
      <c r="B12" s="895" t="s">
        <v>413</v>
      </c>
      <c r="C12" s="690" t="s">
        <v>163</v>
      </c>
      <c r="D12" s="690">
        <v>30</v>
      </c>
      <c r="E12" s="691"/>
      <c r="F12" s="691"/>
      <c r="G12" s="426"/>
      <c r="K12" s="426"/>
      <c r="L12" s="426"/>
    </row>
    <row r="13" spans="1:12" ht="27">
      <c r="A13" s="894">
        <v>4</v>
      </c>
      <c r="B13" s="895" t="s">
        <v>381</v>
      </c>
      <c r="C13" s="690" t="s">
        <v>163</v>
      </c>
      <c r="D13" s="690">
        <v>18</v>
      </c>
      <c r="E13" s="691"/>
      <c r="F13" s="691"/>
    </row>
    <row r="14" spans="1:12" ht="13.5">
      <c r="A14" s="896">
        <v>5</v>
      </c>
      <c r="B14" s="897" t="s">
        <v>414</v>
      </c>
      <c r="C14" s="897" t="s">
        <v>15</v>
      </c>
      <c r="D14" s="668">
        <v>3</v>
      </c>
      <c r="E14" s="691"/>
      <c r="F14" s="691"/>
    </row>
    <row r="15" spans="1:12" ht="13.5">
      <c r="A15" s="896">
        <v>6</v>
      </c>
      <c r="B15" s="897" t="s">
        <v>415</v>
      </c>
      <c r="C15" s="897" t="s">
        <v>15</v>
      </c>
      <c r="D15" s="668">
        <v>1</v>
      </c>
      <c r="E15" s="691"/>
      <c r="F15" s="691"/>
    </row>
    <row r="16" spans="1:12" ht="13.5">
      <c r="A16" s="896">
        <v>7</v>
      </c>
      <c r="B16" s="897" t="s">
        <v>416</v>
      </c>
      <c r="C16" s="897" t="s">
        <v>15</v>
      </c>
      <c r="D16" s="668">
        <v>2</v>
      </c>
      <c r="E16" s="691"/>
      <c r="F16" s="691"/>
    </row>
    <row r="17" spans="1:6" ht="13.5">
      <c r="A17" s="896">
        <v>8</v>
      </c>
      <c r="B17" s="897" t="s">
        <v>382</v>
      </c>
      <c r="C17" s="897" t="s">
        <v>15</v>
      </c>
      <c r="D17" s="668">
        <v>7</v>
      </c>
      <c r="E17" s="691"/>
      <c r="F17" s="691"/>
    </row>
    <row r="18" spans="1:6" ht="13.5">
      <c r="A18" s="896">
        <v>9</v>
      </c>
      <c r="B18" s="897" t="s">
        <v>383</v>
      </c>
      <c r="C18" s="897" t="s">
        <v>15</v>
      </c>
      <c r="D18" s="668">
        <v>9</v>
      </c>
      <c r="E18" s="691"/>
      <c r="F18" s="691"/>
    </row>
    <row r="19" spans="1:6" ht="13.5">
      <c r="A19" s="896">
        <v>10</v>
      </c>
      <c r="B19" s="897" t="s">
        <v>384</v>
      </c>
      <c r="C19" s="897" t="s">
        <v>15</v>
      </c>
      <c r="D19" s="668">
        <v>12</v>
      </c>
      <c r="E19" s="691"/>
      <c r="F19" s="691"/>
    </row>
    <row r="20" spans="1:6" ht="13.5">
      <c r="A20" s="896">
        <v>11</v>
      </c>
      <c r="B20" s="897" t="s">
        <v>385</v>
      </c>
      <c r="C20" s="897" t="s">
        <v>15</v>
      </c>
      <c r="D20" s="668">
        <v>3</v>
      </c>
      <c r="E20" s="691"/>
      <c r="F20" s="691"/>
    </row>
    <row r="21" spans="1:6" ht="13.5">
      <c r="A21" s="896">
        <v>12</v>
      </c>
      <c r="B21" s="897" t="s">
        <v>386</v>
      </c>
      <c r="C21" s="897" t="s">
        <v>15</v>
      </c>
      <c r="D21" s="668">
        <v>15</v>
      </c>
      <c r="E21" s="691"/>
      <c r="F21" s="691"/>
    </row>
    <row r="22" spans="1:6" ht="13.5">
      <c r="A22" s="896">
        <v>13</v>
      </c>
      <c r="B22" s="897" t="s">
        <v>417</v>
      </c>
      <c r="C22" s="897" t="s">
        <v>15</v>
      </c>
      <c r="D22" s="668">
        <v>2</v>
      </c>
      <c r="E22" s="691"/>
      <c r="F22" s="691"/>
    </row>
    <row r="23" spans="1:6" ht="13.5">
      <c r="A23" s="896">
        <v>14</v>
      </c>
      <c r="B23" s="897" t="s">
        <v>387</v>
      </c>
      <c r="C23" s="897" t="s">
        <v>15</v>
      </c>
      <c r="D23" s="668">
        <v>6</v>
      </c>
      <c r="E23" s="691"/>
      <c r="F23" s="691"/>
    </row>
    <row r="24" spans="1:6" ht="15" customHeight="1">
      <c r="A24" s="896">
        <v>15</v>
      </c>
      <c r="B24" s="897" t="s">
        <v>388</v>
      </c>
      <c r="C24" s="897" t="s">
        <v>15</v>
      </c>
      <c r="D24" s="668">
        <v>10</v>
      </c>
      <c r="E24" s="691"/>
      <c r="F24" s="691"/>
    </row>
    <row r="25" spans="1:6" ht="13.5">
      <c r="A25" s="896">
        <v>16</v>
      </c>
      <c r="B25" s="897" t="s">
        <v>419</v>
      </c>
      <c r="C25" s="897" t="s">
        <v>15</v>
      </c>
      <c r="D25" s="668">
        <v>28</v>
      </c>
      <c r="E25" s="691"/>
      <c r="F25" s="691"/>
    </row>
    <row r="26" spans="1:6" ht="16.5">
      <c r="A26" s="603"/>
      <c r="B26" s="604" t="s">
        <v>577</v>
      </c>
      <c r="C26" s="603"/>
      <c r="D26" s="603"/>
      <c r="E26" s="605"/>
      <c r="F26" s="691"/>
    </row>
    <row r="27" spans="1:6" ht="28.5">
      <c r="A27" s="898">
        <v>1</v>
      </c>
      <c r="B27" s="774" t="s">
        <v>575</v>
      </c>
      <c r="C27" s="693" t="s">
        <v>16</v>
      </c>
      <c r="D27" s="692">
        <v>54</v>
      </c>
      <c r="E27" s="691"/>
      <c r="F27" s="691"/>
    </row>
    <row r="28" spans="1:6" ht="28.5">
      <c r="A28" s="898">
        <v>2</v>
      </c>
      <c r="B28" s="774" t="s">
        <v>576</v>
      </c>
      <c r="C28" s="693" t="s">
        <v>16</v>
      </c>
      <c r="D28" s="693">
        <v>24</v>
      </c>
      <c r="E28" s="691"/>
      <c r="F28" s="691"/>
    </row>
    <row r="29" spans="1:6" ht="30.75">
      <c r="A29" s="896">
        <v>3</v>
      </c>
      <c r="B29" s="899" t="s">
        <v>578</v>
      </c>
      <c r="C29" s="897" t="s">
        <v>15</v>
      </c>
      <c r="D29" s="668">
        <v>7</v>
      </c>
      <c r="E29" s="691"/>
      <c r="F29" s="691"/>
    </row>
    <row r="30" spans="1:6" ht="30.75">
      <c r="A30" s="900">
        <v>4</v>
      </c>
      <c r="B30" s="899" t="s">
        <v>579</v>
      </c>
      <c r="C30" s="899" t="s">
        <v>15</v>
      </c>
      <c r="D30" s="694">
        <v>1</v>
      </c>
      <c r="E30" s="691"/>
      <c r="F30" s="691"/>
    </row>
    <row r="31" spans="1:6" ht="16.5">
      <c r="A31" s="900">
        <v>5</v>
      </c>
      <c r="B31" s="899" t="s">
        <v>580</v>
      </c>
      <c r="C31" s="899" t="s">
        <v>15</v>
      </c>
      <c r="D31" s="694">
        <v>16</v>
      </c>
      <c r="E31" s="691"/>
      <c r="F31" s="691"/>
    </row>
    <row r="32" spans="1:6" ht="16.5">
      <c r="A32" s="900">
        <v>6</v>
      </c>
      <c r="B32" s="899" t="s">
        <v>581</v>
      </c>
      <c r="C32" s="899" t="s">
        <v>15</v>
      </c>
      <c r="D32" s="694">
        <v>6</v>
      </c>
      <c r="E32" s="691"/>
      <c r="F32" s="691"/>
    </row>
    <row r="33" spans="1:6" ht="14.25">
      <c r="A33" s="900">
        <v>7</v>
      </c>
      <c r="B33" s="899" t="s">
        <v>583</v>
      </c>
      <c r="C33" s="899" t="s">
        <v>15</v>
      </c>
      <c r="D33" s="694">
        <v>16</v>
      </c>
      <c r="E33" s="691"/>
      <c r="F33" s="691"/>
    </row>
    <row r="34" spans="1:6" ht="14.25">
      <c r="A34" s="900">
        <v>8</v>
      </c>
      <c r="B34" s="899" t="s">
        <v>582</v>
      </c>
      <c r="C34" s="899" t="s">
        <v>15</v>
      </c>
      <c r="D34" s="694">
        <v>10</v>
      </c>
      <c r="E34" s="691"/>
      <c r="F34" s="691"/>
    </row>
    <row r="35" spans="1:6" ht="14.25">
      <c r="A35" s="900">
        <v>9</v>
      </c>
      <c r="B35" s="901" t="s">
        <v>572</v>
      </c>
      <c r="C35" s="899" t="s">
        <v>15</v>
      </c>
      <c r="D35" s="694">
        <v>8</v>
      </c>
      <c r="E35" s="691"/>
      <c r="F35" s="691"/>
    </row>
    <row r="36" spans="1:6" ht="14.25">
      <c r="A36" s="898">
        <v>10</v>
      </c>
      <c r="B36" s="774" t="s">
        <v>418</v>
      </c>
      <c r="C36" s="693" t="s">
        <v>16</v>
      </c>
      <c r="D36" s="692">
        <v>6</v>
      </c>
      <c r="E36" s="691"/>
      <c r="F36" s="691"/>
    </row>
    <row r="37" spans="1:6" ht="28.5">
      <c r="A37" s="902">
        <v>11</v>
      </c>
      <c r="B37" s="774" t="s">
        <v>833</v>
      </c>
      <c r="C37" s="774" t="s">
        <v>15</v>
      </c>
      <c r="D37" s="693">
        <v>5</v>
      </c>
      <c r="E37" s="691"/>
      <c r="F37" s="691"/>
    </row>
    <row r="38" spans="1:6" ht="14.25">
      <c r="A38" s="902">
        <v>12</v>
      </c>
      <c r="B38" s="774" t="s">
        <v>390</v>
      </c>
      <c r="C38" s="774" t="s">
        <v>15</v>
      </c>
      <c r="D38" s="693">
        <v>5</v>
      </c>
      <c r="E38" s="691"/>
      <c r="F38" s="691"/>
    </row>
    <row r="39" spans="1:6" ht="27">
      <c r="A39" s="898">
        <v>13</v>
      </c>
      <c r="B39" s="903" t="s">
        <v>832</v>
      </c>
      <c r="C39" s="774" t="s">
        <v>15</v>
      </c>
      <c r="D39" s="693">
        <v>5</v>
      </c>
      <c r="E39" s="691"/>
      <c r="F39" s="691"/>
    </row>
    <row r="40" spans="1:6" ht="27">
      <c r="A40" s="904">
        <v>14</v>
      </c>
      <c r="B40" s="897" t="s">
        <v>420</v>
      </c>
      <c r="C40" s="897" t="s">
        <v>15</v>
      </c>
      <c r="D40" s="668">
        <v>5</v>
      </c>
      <c r="E40" s="691"/>
      <c r="F40" s="691"/>
    </row>
    <row r="41" spans="1:6" ht="14.25">
      <c r="A41" s="900">
        <v>15</v>
      </c>
      <c r="B41" s="695" t="s">
        <v>421</v>
      </c>
      <c r="C41" s="774" t="s">
        <v>15</v>
      </c>
      <c r="D41" s="695">
        <v>3</v>
      </c>
      <c r="E41" s="691"/>
      <c r="F41" s="691"/>
    </row>
    <row r="42" spans="1:6" ht="27">
      <c r="A42" s="898">
        <v>16</v>
      </c>
      <c r="B42" s="903" t="s">
        <v>422</v>
      </c>
      <c r="C42" s="774" t="s">
        <v>15</v>
      </c>
      <c r="D42" s="693">
        <v>1</v>
      </c>
      <c r="E42" s="691"/>
      <c r="F42" s="691"/>
    </row>
    <row r="43" spans="1:6" ht="42.75">
      <c r="A43" s="902">
        <v>17</v>
      </c>
      <c r="B43" s="774" t="s">
        <v>423</v>
      </c>
      <c r="C43" s="774" t="s">
        <v>15</v>
      </c>
      <c r="D43" s="693">
        <v>1</v>
      </c>
      <c r="E43" s="691"/>
      <c r="F43" s="691"/>
    </row>
    <row r="44" spans="1:6" ht="13.5">
      <c r="A44" s="607"/>
      <c r="B44" s="607" t="s">
        <v>391</v>
      </c>
      <c r="C44" s="607"/>
      <c r="D44" s="607"/>
      <c r="E44" s="608"/>
      <c r="F44" s="608"/>
    </row>
    <row r="45" spans="1:6" ht="13.5">
      <c r="A45" s="609"/>
      <c r="B45" s="610"/>
      <c r="C45" s="610"/>
      <c r="D45" s="610"/>
      <c r="E45" s="610"/>
      <c r="F45" s="610"/>
    </row>
    <row r="46" spans="1:6" ht="14.25">
      <c r="A46" s="427"/>
      <c r="B46" s="611"/>
      <c r="C46" s="427"/>
      <c r="D46" s="427"/>
      <c r="E46" s="427"/>
      <c r="F46" s="689"/>
    </row>
    <row r="49" spans="2:6" ht="16.5">
      <c r="B49" s="741"/>
      <c r="C49" s="741"/>
      <c r="D49" s="741"/>
      <c r="E49" s="741"/>
      <c r="F49" s="741"/>
    </row>
  </sheetData>
  <mergeCells count="5">
    <mergeCell ref="A2:F2"/>
    <mergeCell ref="A3:F3"/>
    <mergeCell ref="B5:F5"/>
    <mergeCell ref="B49:F49"/>
    <mergeCell ref="B4:E4"/>
  </mergeCells>
  <pageMargins left="0.23622047244094491" right="0.23622047244094491" top="0.74803149606299213" bottom="0.74803149606299213" header="0.31496062992125984" footer="0.31496062992125984"/>
  <pageSetup paperSize="9" scale="105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8"/>
  <sheetViews>
    <sheetView workbookViewId="0">
      <selection activeCell="J6" sqref="J6"/>
    </sheetView>
  </sheetViews>
  <sheetFormatPr defaultColWidth="8.85546875" defaultRowHeight="15"/>
  <cols>
    <col min="1" max="1" width="4.7109375" style="461" customWidth="1"/>
    <col min="2" max="2" width="36.85546875" style="497" customWidth="1"/>
    <col min="3" max="3" width="8.7109375" style="443" customWidth="1"/>
    <col min="4" max="4" width="11.85546875" style="443" bestFit="1" customWidth="1"/>
    <col min="5" max="5" width="12.42578125" style="443" bestFit="1" customWidth="1"/>
    <col min="6" max="6" width="10.140625" style="443" customWidth="1"/>
    <col min="7" max="16384" width="8.85546875" style="443"/>
  </cols>
  <sheetData>
    <row r="1" spans="1:6" ht="24" customHeight="1">
      <c r="A1" s="734" t="s">
        <v>0</v>
      </c>
      <c r="B1" s="735"/>
      <c r="C1" s="735"/>
      <c r="D1" s="735"/>
      <c r="E1" s="735"/>
      <c r="F1" s="735"/>
    </row>
    <row r="2" spans="1:6" s="5" customFormat="1" ht="22.5" customHeight="1">
      <c r="A2" s="734" t="s">
        <v>76</v>
      </c>
      <c r="B2" s="735"/>
      <c r="C2" s="735"/>
      <c r="D2" s="735"/>
      <c r="E2" s="735"/>
      <c r="F2" s="735"/>
    </row>
    <row r="3" spans="1:6" ht="30" customHeight="1">
      <c r="A3" s="734" t="s">
        <v>13</v>
      </c>
      <c r="B3" s="735"/>
      <c r="C3" s="735"/>
      <c r="D3" s="735"/>
      <c r="E3" s="735"/>
      <c r="F3" s="735"/>
    </row>
    <row r="4" spans="1:6" ht="18">
      <c r="A4" s="444"/>
      <c r="B4" s="446"/>
      <c r="C4" s="447"/>
      <c r="D4" s="448"/>
      <c r="E4" s="445"/>
      <c r="F4" s="448"/>
    </row>
    <row r="5" spans="1:6" ht="27">
      <c r="A5" s="892" t="s">
        <v>128</v>
      </c>
      <c r="B5" s="756" t="s">
        <v>709</v>
      </c>
      <c r="C5" s="763" t="s">
        <v>130</v>
      </c>
      <c r="D5" s="354" t="s">
        <v>131</v>
      </c>
      <c r="E5" s="293" t="s">
        <v>5</v>
      </c>
      <c r="F5" s="354" t="s">
        <v>4</v>
      </c>
    </row>
    <row r="6" spans="1:6">
      <c r="A6" s="300">
        <v>1</v>
      </c>
      <c r="B6" s="354">
        <v>2</v>
      </c>
      <c r="C6" s="300">
        <v>3</v>
      </c>
      <c r="D6" s="300">
        <v>4</v>
      </c>
      <c r="E6" s="300">
        <v>5</v>
      </c>
      <c r="F6" s="300">
        <v>6</v>
      </c>
    </row>
    <row r="7" spans="1:6" s="2" customFormat="1" ht="27">
      <c r="A7" s="299">
        <v>1</v>
      </c>
      <c r="B7" s="450" t="s">
        <v>99</v>
      </c>
      <c r="C7" s="293" t="s">
        <v>7</v>
      </c>
      <c r="D7" s="292">
        <v>56</v>
      </c>
      <c r="E7" s="285"/>
      <c r="F7" s="296"/>
    </row>
    <row r="8" spans="1:6" ht="27">
      <c r="A8" s="107">
        <v>2</v>
      </c>
      <c r="B8" s="450" t="s">
        <v>98</v>
      </c>
      <c r="C8" s="98" t="s">
        <v>264</v>
      </c>
      <c r="D8" s="403">
        <v>510</v>
      </c>
      <c r="E8" s="420"/>
      <c r="F8" s="696"/>
    </row>
    <row r="9" spans="1:6" ht="27">
      <c r="A9" s="106">
        <v>3</v>
      </c>
      <c r="B9" s="123" t="s">
        <v>198</v>
      </c>
      <c r="C9" s="98" t="s">
        <v>135</v>
      </c>
      <c r="D9" s="452">
        <v>8</v>
      </c>
      <c r="E9" s="629"/>
      <c r="F9" s="166"/>
    </row>
    <row r="10" spans="1:6" ht="40.5">
      <c r="A10" s="126">
        <v>4</v>
      </c>
      <c r="B10" s="123" t="s">
        <v>196</v>
      </c>
      <c r="C10" s="98" t="s">
        <v>125</v>
      </c>
      <c r="D10" s="453">
        <f>D9</f>
        <v>8</v>
      </c>
      <c r="E10" s="454"/>
      <c r="F10" s="454"/>
    </row>
    <row r="11" spans="1:6" ht="27">
      <c r="A11" s="126">
        <v>5</v>
      </c>
      <c r="B11" s="123" t="s">
        <v>197</v>
      </c>
      <c r="C11" s="98" t="s">
        <v>125</v>
      </c>
      <c r="D11" s="165">
        <f>D10</f>
        <v>8</v>
      </c>
      <c r="E11" s="457"/>
      <c r="F11" s="457"/>
    </row>
    <row r="12" spans="1:6">
      <c r="A12" s="458">
        <v>6</v>
      </c>
      <c r="B12" s="459" t="s">
        <v>848</v>
      </c>
      <c r="C12" s="460" t="s">
        <v>160</v>
      </c>
      <c r="D12" s="666">
        <v>1</v>
      </c>
      <c r="E12" s="697"/>
      <c r="F12" s="667"/>
    </row>
    <row r="13" spans="1:6">
      <c r="A13" s="458"/>
      <c r="B13" s="708" t="s">
        <v>849</v>
      </c>
      <c r="C13" s="462" t="s">
        <v>160</v>
      </c>
      <c r="D13" s="920">
        <f>D12</f>
        <v>1</v>
      </c>
      <c r="E13" s="697"/>
      <c r="F13" s="920"/>
    </row>
    <row r="14" spans="1:6">
      <c r="A14" s="463">
        <v>7</v>
      </c>
      <c r="B14" s="464" t="s">
        <v>594</v>
      </c>
      <c r="C14" s="465" t="s">
        <v>15</v>
      </c>
      <c r="D14" s="668">
        <v>5</v>
      </c>
      <c r="E14" s="697"/>
      <c r="F14" s="667"/>
    </row>
    <row r="15" spans="1:6">
      <c r="A15" s="466"/>
      <c r="B15" s="921" t="s">
        <v>850</v>
      </c>
      <c r="C15" s="922" t="s">
        <v>15</v>
      </c>
      <c r="D15" s="896">
        <f>D14</f>
        <v>5</v>
      </c>
      <c r="E15" s="697"/>
      <c r="F15" s="896"/>
    </row>
    <row r="16" spans="1:6">
      <c r="A16" s="463">
        <v>8</v>
      </c>
      <c r="B16" s="464" t="s">
        <v>595</v>
      </c>
      <c r="C16" s="467" t="s">
        <v>15</v>
      </c>
      <c r="D16" s="668">
        <v>1</v>
      </c>
      <c r="E16" s="697"/>
      <c r="F16" s="667"/>
    </row>
    <row r="17" spans="1:6">
      <c r="A17" s="466"/>
      <c r="B17" s="921" t="s">
        <v>851</v>
      </c>
      <c r="C17" s="922" t="s">
        <v>15</v>
      </c>
      <c r="D17" s="896">
        <f>D16</f>
        <v>1</v>
      </c>
      <c r="E17" s="697"/>
      <c r="F17" s="896"/>
    </row>
    <row r="18" spans="1:6">
      <c r="A18" s="468">
        <v>9</v>
      </c>
      <c r="B18" s="459" t="s">
        <v>596</v>
      </c>
      <c r="C18" s="469" t="s">
        <v>160</v>
      </c>
      <c r="D18" s="666">
        <v>1</v>
      </c>
      <c r="E18" s="697"/>
      <c r="F18" s="667"/>
    </row>
    <row r="19" spans="1:6">
      <c r="A19" s="458"/>
      <c r="B19" s="708" t="s">
        <v>852</v>
      </c>
      <c r="C19" s="462" t="s">
        <v>160</v>
      </c>
      <c r="D19" s="920">
        <f>D18</f>
        <v>1</v>
      </c>
      <c r="E19" s="697"/>
      <c r="F19" s="920"/>
    </row>
    <row r="20" spans="1:6" ht="27">
      <c r="A20" s="470">
        <v>10</v>
      </c>
      <c r="B20" s="471" t="s">
        <v>597</v>
      </c>
      <c r="C20" s="472" t="s">
        <v>16</v>
      </c>
      <c r="D20" s="669">
        <v>16</v>
      </c>
      <c r="E20" s="697"/>
      <c r="F20" s="667"/>
    </row>
    <row r="21" spans="1:6" ht="54">
      <c r="A21" s="299">
        <v>11</v>
      </c>
      <c r="B21" s="310" t="s">
        <v>636</v>
      </c>
      <c r="C21" s="293" t="s">
        <v>15</v>
      </c>
      <c r="D21" s="295">
        <v>1</v>
      </c>
      <c r="E21" s="697"/>
      <c r="F21" s="284"/>
    </row>
    <row r="22" spans="1:6" ht="54">
      <c r="A22" s="299">
        <v>12</v>
      </c>
      <c r="B22" s="310" t="s">
        <v>637</v>
      </c>
      <c r="C22" s="293" t="s">
        <v>15</v>
      </c>
      <c r="D22" s="295">
        <v>1</v>
      </c>
      <c r="E22" s="697"/>
      <c r="F22" s="284"/>
    </row>
    <row r="23" spans="1:6" ht="54">
      <c r="A23" s="299">
        <v>13</v>
      </c>
      <c r="B23" s="310" t="s">
        <v>638</v>
      </c>
      <c r="C23" s="293" t="s">
        <v>15</v>
      </c>
      <c r="D23" s="295">
        <v>4</v>
      </c>
      <c r="E23" s="697"/>
      <c r="F23" s="284"/>
    </row>
    <row r="24" spans="1:6" ht="54">
      <c r="A24" s="299">
        <v>14</v>
      </c>
      <c r="B24" s="310" t="s">
        <v>639</v>
      </c>
      <c r="C24" s="293" t="s">
        <v>15</v>
      </c>
      <c r="D24" s="295">
        <v>2</v>
      </c>
      <c r="E24" s="697"/>
      <c r="F24" s="284"/>
    </row>
    <row r="25" spans="1:6" ht="54">
      <c r="A25" s="299">
        <v>15</v>
      </c>
      <c r="B25" s="310" t="s">
        <v>640</v>
      </c>
      <c r="C25" s="293" t="s">
        <v>15</v>
      </c>
      <c r="D25" s="295">
        <v>2</v>
      </c>
      <c r="E25" s="697"/>
      <c r="F25" s="284"/>
    </row>
    <row r="26" spans="1:6" ht="54">
      <c r="A26" s="299">
        <v>16</v>
      </c>
      <c r="B26" s="310" t="s">
        <v>641</v>
      </c>
      <c r="C26" s="293" t="s">
        <v>15</v>
      </c>
      <c r="D26" s="295">
        <v>8</v>
      </c>
      <c r="E26" s="697"/>
      <c r="F26" s="284"/>
    </row>
    <row r="27" spans="1:6" ht="54">
      <c r="A27" s="299">
        <v>17</v>
      </c>
      <c r="B27" s="310" t="s">
        <v>642</v>
      </c>
      <c r="C27" s="293" t="s">
        <v>15</v>
      </c>
      <c r="D27" s="295">
        <v>3</v>
      </c>
      <c r="E27" s="697"/>
      <c r="F27" s="284"/>
    </row>
    <row r="28" spans="1:6" ht="54">
      <c r="A28" s="299">
        <v>18</v>
      </c>
      <c r="B28" s="310" t="s">
        <v>643</v>
      </c>
      <c r="C28" s="293" t="s">
        <v>15</v>
      </c>
      <c r="D28" s="295">
        <v>3</v>
      </c>
      <c r="E28" s="697"/>
      <c r="F28" s="284"/>
    </row>
    <row r="29" spans="1:6" ht="54">
      <c r="A29" s="299">
        <v>19</v>
      </c>
      <c r="B29" s="310" t="s">
        <v>644</v>
      </c>
      <c r="C29" s="293" t="s">
        <v>15</v>
      </c>
      <c r="D29" s="295">
        <v>5</v>
      </c>
      <c r="E29" s="697"/>
      <c r="F29" s="284"/>
    </row>
    <row r="30" spans="1:6" ht="54">
      <c r="A30" s="299">
        <v>20</v>
      </c>
      <c r="B30" s="310" t="s">
        <v>645</v>
      </c>
      <c r="C30" s="293" t="s">
        <v>15</v>
      </c>
      <c r="D30" s="295">
        <v>3</v>
      </c>
      <c r="E30" s="697"/>
      <c r="F30" s="284"/>
    </row>
    <row r="31" spans="1:6" ht="54">
      <c r="A31" s="299">
        <v>21</v>
      </c>
      <c r="B31" s="310" t="s">
        <v>646</v>
      </c>
      <c r="C31" s="293" t="s">
        <v>15</v>
      </c>
      <c r="D31" s="295">
        <v>1</v>
      </c>
      <c r="E31" s="697"/>
      <c r="F31" s="284"/>
    </row>
    <row r="32" spans="1:6" ht="54">
      <c r="A32" s="299">
        <v>22</v>
      </c>
      <c r="B32" s="310" t="s">
        <v>647</v>
      </c>
      <c r="C32" s="293" t="s">
        <v>15</v>
      </c>
      <c r="D32" s="295">
        <v>4</v>
      </c>
      <c r="E32" s="697"/>
      <c r="F32" s="284"/>
    </row>
    <row r="33" spans="1:6" ht="54">
      <c r="A33" s="299">
        <v>23</v>
      </c>
      <c r="B33" s="310" t="s">
        <v>648</v>
      </c>
      <c r="C33" s="293" t="s">
        <v>15</v>
      </c>
      <c r="D33" s="295">
        <v>2</v>
      </c>
      <c r="E33" s="697"/>
      <c r="F33" s="284"/>
    </row>
    <row r="34" spans="1:6" ht="54">
      <c r="A34" s="299">
        <v>24</v>
      </c>
      <c r="B34" s="310" t="s">
        <v>649</v>
      </c>
      <c r="C34" s="293" t="s">
        <v>15</v>
      </c>
      <c r="D34" s="295">
        <v>1</v>
      </c>
      <c r="E34" s="697"/>
      <c r="F34" s="284"/>
    </row>
    <row r="35" spans="1:6" ht="54">
      <c r="A35" s="299">
        <v>25</v>
      </c>
      <c r="B35" s="310" t="s">
        <v>650</v>
      </c>
      <c r="C35" s="293" t="s">
        <v>15</v>
      </c>
      <c r="D35" s="295">
        <v>2</v>
      </c>
      <c r="E35" s="697"/>
      <c r="F35" s="284"/>
    </row>
    <row r="36" spans="1:6" ht="54">
      <c r="A36" s="299">
        <v>26</v>
      </c>
      <c r="B36" s="310" t="s">
        <v>651</v>
      </c>
      <c r="C36" s="293" t="s">
        <v>15</v>
      </c>
      <c r="D36" s="295">
        <v>2</v>
      </c>
      <c r="E36" s="697"/>
      <c r="F36" s="284"/>
    </row>
    <row r="37" spans="1:6" ht="54">
      <c r="A37" s="299">
        <v>27</v>
      </c>
      <c r="B37" s="310" t="s">
        <v>652</v>
      </c>
      <c r="C37" s="293" t="s">
        <v>15</v>
      </c>
      <c r="D37" s="295">
        <v>8</v>
      </c>
      <c r="E37" s="697"/>
      <c r="F37" s="284"/>
    </row>
    <row r="38" spans="1:6" ht="54">
      <c r="A38" s="299">
        <v>28</v>
      </c>
      <c r="B38" s="310" t="s">
        <v>653</v>
      </c>
      <c r="C38" s="293" t="s">
        <v>15</v>
      </c>
      <c r="D38" s="295">
        <v>5</v>
      </c>
      <c r="E38" s="697"/>
      <c r="F38" s="284"/>
    </row>
    <row r="39" spans="1:6">
      <c r="A39" s="299">
        <v>29</v>
      </c>
      <c r="B39" s="310" t="s">
        <v>654</v>
      </c>
      <c r="C39" s="293" t="s">
        <v>15</v>
      </c>
      <c r="D39" s="295">
        <v>4</v>
      </c>
      <c r="E39" s="697"/>
      <c r="F39" s="284"/>
    </row>
    <row r="40" spans="1:6">
      <c r="A40" s="851">
        <v>30</v>
      </c>
      <c r="B40" s="768" t="s">
        <v>598</v>
      </c>
      <c r="C40" s="670" t="s">
        <v>302</v>
      </c>
      <c r="D40" s="670">
        <v>52</v>
      </c>
      <c r="E40" s="697"/>
      <c r="F40" s="667"/>
    </row>
    <row r="41" spans="1:6">
      <c r="A41" s="851">
        <v>31</v>
      </c>
      <c r="B41" s="768" t="s">
        <v>599</v>
      </c>
      <c r="C41" s="670" t="s">
        <v>302</v>
      </c>
      <c r="D41" s="670">
        <v>44</v>
      </c>
      <c r="E41" s="697"/>
      <c r="F41" s="667"/>
    </row>
    <row r="42" spans="1:6">
      <c r="A42" s="851">
        <v>32</v>
      </c>
      <c r="B42" s="768" t="s">
        <v>600</v>
      </c>
      <c r="C42" s="670" t="s">
        <v>302</v>
      </c>
      <c r="D42" s="670">
        <v>80</v>
      </c>
      <c r="E42" s="697"/>
      <c r="F42" s="667"/>
    </row>
    <row r="43" spans="1:6">
      <c r="A43" s="851">
        <v>33</v>
      </c>
      <c r="B43" s="768" t="s">
        <v>601</v>
      </c>
      <c r="C43" s="670" t="s">
        <v>302</v>
      </c>
      <c r="D43" s="670">
        <v>44</v>
      </c>
      <c r="E43" s="697"/>
      <c r="F43" s="667"/>
    </row>
    <row r="44" spans="1:6">
      <c r="A44" s="851">
        <v>34</v>
      </c>
      <c r="B44" s="768" t="s">
        <v>602</v>
      </c>
      <c r="C44" s="670" t="s">
        <v>302</v>
      </c>
      <c r="D44" s="670">
        <v>100</v>
      </c>
      <c r="E44" s="697"/>
      <c r="F44" s="667"/>
    </row>
    <row r="45" spans="1:6">
      <c r="A45" s="851">
        <v>35</v>
      </c>
      <c r="B45" s="768" t="s">
        <v>603</v>
      </c>
      <c r="C45" s="670" t="s">
        <v>302</v>
      </c>
      <c r="D45" s="670">
        <v>248</v>
      </c>
      <c r="E45" s="697"/>
      <c r="F45" s="667"/>
    </row>
    <row r="46" spans="1:6">
      <c r="A46" s="851">
        <v>36</v>
      </c>
      <c r="B46" s="768" t="s">
        <v>604</v>
      </c>
      <c r="C46" s="670" t="s">
        <v>302</v>
      </c>
      <c r="D46" s="670">
        <v>280</v>
      </c>
      <c r="E46" s="697"/>
      <c r="F46" s="667"/>
    </row>
    <row r="47" spans="1:6">
      <c r="A47" s="466">
        <v>37</v>
      </c>
      <c r="B47" s="474" t="s">
        <v>605</v>
      </c>
      <c r="C47" s="465" t="s">
        <v>15</v>
      </c>
      <c r="D47" s="923">
        <f>SUM(D48:D54)</f>
        <v>224</v>
      </c>
      <c r="E47" s="697"/>
      <c r="F47" s="924"/>
    </row>
    <row r="48" spans="1:6">
      <c r="A48" s="299"/>
      <c r="B48" s="475" t="s">
        <v>606</v>
      </c>
      <c r="C48" s="366" t="s">
        <v>15</v>
      </c>
      <c r="D48" s="291">
        <v>20</v>
      </c>
      <c r="E48" s="697"/>
      <c r="F48" s="284"/>
    </row>
    <row r="49" spans="1:6">
      <c r="A49" s="299"/>
      <c r="B49" s="475" t="s">
        <v>607</v>
      </c>
      <c r="C49" s="366" t="s">
        <v>15</v>
      </c>
      <c r="D49" s="291">
        <v>12</v>
      </c>
      <c r="E49" s="697"/>
      <c r="F49" s="284"/>
    </row>
    <row r="50" spans="1:6" s="2" customFormat="1">
      <c r="A50" s="299"/>
      <c r="B50" s="475" t="s">
        <v>608</v>
      </c>
      <c r="C50" s="366" t="s">
        <v>15</v>
      </c>
      <c r="D50" s="291">
        <v>20</v>
      </c>
      <c r="E50" s="697"/>
      <c r="F50" s="284"/>
    </row>
    <row r="51" spans="1:6">
      <c r="A51" s="299"/>
      <c r="B51" s="475" t="s">
        <v>609</v>
      </c>
      <c r="C51" s="366" t="s">
        <v>15</v>
      </c>
      <c r="D51" s="291">
        <v>12</v>
      </c>
      <c r="E51" s="697"/>
      <c r="F51" s="284"/>
    </row>
    <row r="52" spans="1:6">
      <c r="A52" s="299"/>
      <c r="B52" s="475" t="s">
        <v>610</v>
      </c>
      <c r="C52" s="366" t="s">
        <v>15</v>
      </c>
      <c r="D52" s="291">
        <v>28</v>
      </c>
      <c r="E52" s="697"/>
      <c r="F52" s="284"/>
    </row>
    <row r="53" spans="1:6">
      <c r="A53" s="299"/>
      <c r="B53" s="475" t="s">
        <v>611</v>
      </c>
      <c r="C53" s="366" t="s">
        <v>15</v>
      </c>
      <c r="D53" s="291">
        <v>62</v>
      </c>
      <c r="E53" s="697"/>
      <c r="F53" s="284"/>
    </row>
    <row r="54" spans="1:6">
      <c r="A54" s="299"/>
      <c r="B54" s="475" t="s">
        <v>612</v>
      </c>
      <c r="C54" s="366" t="s">
        <v>15</v>
      </c>
      <c r="D54" s="291">
        <v>70</v>
      </c>
      <c r="E54" s="697"/>
      <c r="F54" s="284"/>
    </row>
    <row r="55" spans="1:6">
      <c r="A55" s="463">
        <v>38</v>
      </c>
      <c r="B55" s="474" t="s">
        <v>613</v>
      </c>
      <c r="C55" s="467" t="s">
        <v>15</v>
      </c>
      <c r="D55" s="671">
        <f>SUM(D56:D69)</f>
        <v>452</v>
      </c>
      <c r="E55" s="697"/>
      <c r="F55" s="667"/>
    </row>
    <row r="56" spans="1:6">
      <c r="A56" s="299"/>
      <c r="B56" s="476" t="s">
        <v>655</v>
      </c>
      <c r="C56" s="366" t="s">
        <v>15</v>
      </c>
      <c r="D56" s="291">
        <v>10</v>
      </c>
      <c r="E56" s="697"/>
      <c r="F56" s="284"/>
    </row>
    <row r="57" spans="1:6">
      <c r="A57" s="299"/>
      <c r="B57" s="476" t="s">
        <v>656</v>
      </c>
      <c r="C57" s="366" t="s">
        <v>15</v>
      </c>
      <c r="D57" s="291">
        <v>6</v>
      </c>
      <c r="E57" s="697"/>
      <c r="F57" s="284"/>
    </row>
    <row r="58" spans="1:6">
      <c r="A58" s="299"/>
      <c r="B58" s="476" t="s">
        <v>657</v>
      </c>
      <c r="C58" s="366" t="s">
        <v>15</v>
      </c>
      <c r="D58" s="291">
        <v>10</v>
      </c>
      <c r="E58" s="697"/>
      <c r="F58" s="284"/>
    </row>
    <row r="59" spans="1:6">
      <c r="A59" s="299"/>
      <c r="B59" s="476" t="s">
        <v>658</v>
      </c>
      <c r="C59" s="366" t="s">
        <v>15</v>
      </c>
      <c r="D59" s="291">
        <v>10</v>
      </c>
      <c r="E59" s="697"/>
      <c r="F59" s="284"/>
    </row>
    <row r="60" spans="1:6">
      <c r="A60" s="299"/>
      <c r="B60" s="476" t="s">
        <v>659</v>
      </c>
      <c r="C60" s="366" t="s">
        <v>15</v>
      </c>
      <c r="D60" s="291">
        <v>14</v>
      </c>
      <c r="E60" s="697"/>
      <c r="F60" s="284"/>
    </row>
    <row r="61" spans="1:6">
      <c r="A61" s="299"/>
      <c r="B61" s="476" t="s">
        <v>660</v>
      </c>
      <c r="C61" s="366" t="s">
        <v>15</v>
      </c>
      <c r="D61" s="291">
        <v>40</v>
      </c>
      <c r="E61" s="697"/>
      <c r="F61" s="284"/>
    </row>
    <row r="62" spans="1:6">
      <c r="A62" s="299"/>
      <c r="B62" s="476" t="s">
        <v>661</v>
      </c>
      <c r="C62" s="366" t="s">
        <v>15</v>
      </c>
      <c r="D62" s="291">
        <v>310</v>
      </c>
      <c r="E62" s="697"/>
      <c r="F62" s="284"/>
    </row>
    <row r="63" spans="1:6">
      <c r="A63" s="299"/>
      <c r="B63" s="476" t="s">
        <v>662</v>
      </c>
      <c r="C63" s="366" t="s">
        <v>15</v>
      </c>
      <c r="D63" s="291">
        <v>6</v>
      </c>
      <c r="E63" s="697"/>
      <c r="F63" s="284"/>
    </row>
    <row r="64" spans="1:6">
      <c r="A64" s="299"/>
      <c r="B64" s="476" t="s">
        <v>663</v>
      </c>
      <c r="C64" s="366" t="s">
        <v>15</v>
      </c>
      <c r="D64" s="291">
        <v>16</v>
      </c>
      <c r="E64" s="697"/>
      <c r="F64" s="284"/>
    </row>
    <row r="65" spans="1:6">
      <c r="A65" s="299"/>
      <c r="B65" s="476" t="s">
        <v>664</v>
      </c>
      <c r="C65" s="366" t="s">
        <v>15</v>
      </c>
      <c r="D65" s="291">
        <v>4</v>
      </c>
      <c r="E65" s="697"/>
      <c r="F65" s="284"/>
    </row>
    <row r="66" spans="1:6">
      <c r="A66" s="299"/>
      <c r="B66" s="476" t="s">
        <v>665</v>
      </c>
      <c r="C66" s="366" t="s">
        <v>15</v>
      </c>
      <c r="D66" s="291">
        <v>4</v>
      </c>
      <c r="E66" s="697"/>
      <c r="F66" s="284"/>
    </row>
    <row r="67" spans="1:6">
      <c r="A67" s="299"/>
      <c r="B67" s="476" t="s">
        <v>666</v>
      </c>
      <c r="C67" s="366" t="s">
        <v>15</v>
      </c>
      <c r="D67" s="291">
        <v>6</v>
      </c>
      <c r="E67" s="697"/>
      <c r="F67" s="284"/>
    </row>
    <row r="68" spans="1:6">
      <c r="A68" s="299"/>
      <c r="B68" s="476" t="s">
        <v>667</v>
      </c>
      <c r="C68" s="366" t="s">
        <v>15</v>
      </c>
      <c r="D68" s="291">
        <v>6</v>
      </c>
      <c r="E68" s="697"/>
      <c r="F68" s="284"/>
    </row>
    <row r="69" spans="1:6">
      <c r="A69" s="299"/>
      <c r="B69" s="476" t="s">
        <v>668</v>
      </c>
      <c r="C69" s="366" t="s">
        <v>15</v>
      </c>
      <c r="D69" s="291">
        <v>10</v>
      </c>
      <c r="E69" s="697"/>
      <c r="F69" s="284"/>
    </row>
    <row r="70" spans="1:6">
      <c r="A70" s="463">
        <v>39</v>
      </c>
      <c r="B70" s="474" t="s">
        <v>614</v>
      </c>
      <c r="C70" s="467" t="s">
        <v>15</v>
      </c>
      <c r="D70" s="671">
        <f>SUM(D71:D87)</f>
        <v>286</v>
      </c>
      <c r="E70" s="697"/>
      <c r="F70" s="667"/>
    </row>
    <row r="71" spans="1:6">
      <c r="A71" s="299"/>
      <c r="B71" s="309" t="s">
        <v>615</v>
      </c>
      <c r="C71" s="366" t="s">
        <v>15</v>
      </c>
      <c r="D71" s="291">
        <v>8</v>
      </c>
      <c r="E71" s="697"/>
      <c r="F71" s="284"/>
    </row>
    <row r="72" spans="1:6">
      <c r="A72" s="299"/>
      <c r="B72" s="309" t="s">
        <v>616</v>
      </c>
      <c r="C72" s="366" t="s">
        <v>15</v>
      </c>
      <c r="D72" s="291">
        <v>12</v>
      </c>
      <c r="E72" s="697"/>
      <c r="F72" s="284"/>
    </row>
    <row r="73" spans="1:6">
      <c r="A73" s="299"/>
      <c r="B73" s="309" t="s">
        <v>617</v>
      </c>
      <c r="C73" s="366" t="s">
        <v>15</v>
      </c>
      <c r="D73" s="291">
        <v>2</v>
      </c>
      <c r="E73" s="697"/>
      <c r="F73" s="284"/>
    </row>
    <row r="74" spans="1:6">
      <c r="A74" s="299"/>
      <c r="B74" s="309" t="s">
        <v>618</v>
      </c>
      <c r="C74" s="366" t="s">
        <v>15</v>
      </c>
      <c r="D74" s="291">
        <v>2</v>
      </c>
      <c r="E74" s="697"/>
      <c r="F74" s="284"/>
    </row>
    <row r="75" spans="1:6">
      <c r="A75" s="299"/>
      <c r="B75" s="309" t="s">
        <v>619</v>
      </c>
      <c r="C75" s="366" t="s">
        <v>15</v>
      </c>
      <c r="D75" s="291">
        <v>2</v>
      </c>
      <c r="E75" s="697"/>
      <c r="F75" s="284"/>
    </row>
    <row r="76" spans="1:6">
      <c r="A76" s="299"/>
      <c r="B76" s="309" t="s">
        <v>620</v>
      </c>
      <c r="C76" s="366" t="s">
        <v>15</v>
      </c>
      <c r="D76" s="291">
        <v>6</v>
      </c>
      <c r="E76" s="697"/>
      <c r="F76" s="284"/>
    </row>
    <row r="77" spans="1:6">
      <c r="A77" s="299"/>
      <c r="B77" s="309" t="s">
        <v>621</v>
      </c>
      <c r="C77" s="366" t="s">
        <v>15</v>
      </c>
      <c r="D77" s="291">
        <v>8</v>
      </c>
      <c r="E77" s="697"/>
      <c r="F77" s="284"/>
    </row>
    <row r="78" spans="1:6">
      <c r="A78" s="299"/>
      <c r="B78" s="309" t="s">
        <v>622</v>
      </c>
      <c r="C78" s="366" t="s">
        <v>15</v>
      </c>
      <c r="D78" s="291">
        <v>26</v>
      </c>
      <c r="E78" s="697"/>
      <c r="F78" s="284"/>
    </row>
    <row r="79" spans="1:6">
      <c r="A79" s="299"/>
      <c r="B79" s="309" t="s">
        <v>623</v>
      </c>
      <c r="C79" s="366" t="s">
        <v>15</v>
      </c>
      <c r="D79" s="291">
        <v>46</v>
      </c>
      <c r="E79" s="697"/>
      <c r="F79" s="284"/>
    </row>
    <row r="80" spans="1:6">
      <c r="A80" s="299"/>
      <c r="B80" s="309" t="s">
        <v>624</v>
      </c>
      <c r="C80" s="366" t="s">
        <v>15</v>
      </c>
      <c r="D80" s="291">
        <v>14</v>
      </c>
      <c r="E80" s="697"/>
      <c r="F80" s="284"/>
    </row>
    <row r="81" spans="1:6">
      <c r="A81" s="299"/>
      <c r="B81" s="476" t="s">
        <v>625</v>
      </c>
      <c r="C81" s="366" t="s">
        <v>15</v>
      </c>
      <c r="D81" s="291">
        <v>4</v>
      </c>
      <c r="E81" s="697"/>
      <c r="F81" s="284"/>
    </row>
    <row r="82" spans="1:6">
      <c r="A82" s="299"/>
      <c r="B82" s="476" t="s">
        <v>626</v>
      </c>
      <c r="C82" s="366" t="s">
        <v>15</v>
      </c>
      <c r="D82" s="291">
        <v>2</v>
      </c>
      <c r="E82" s="697"/>
      <c r="F82" s="284"/>
    </row>
    <row r="83" spans="1:6">
      <c r="A83" s="299"/>
      <c r="B83" s="476" t="s">
        <v>627</v>
      </c>
      <c r="C83" s="366" t="s">
        <v>15</v>
      </c>
      <c r="D83" s="291">
        <v>6</v>
      </c>
      <c r="E83" s="697"/>
      <c r="F83" s="284"/>
    </row>
    <row r="84" spans="1:6">
      <c r="A84" s="299"/>
      <c r="B84" s="476" t="s">
        <v>628</v>
      </c>
      <c r="C84" s="366" t="s">
        <v>15</v>
      </c>
      <c r="D84" s="291">
        <v>16</v>
      </c>
      <c r="E84" s="697"/>
      <c r="F84" s="284"/>
    </row>
    <row r="85" spans="1:6">
      <c r="A85" s="299"/>
      <c r="B85" s="476" t="s">
        <v>629</v>
      </c>
      <c r="C85" s="366" t="s">
        <v>15</v>
      </c>
      <c r="D85" s="291">
        <v>4</v>
      </c>
      <c r="E85" s="697"/>
      <c r="F85" s="284"/>
    </row>
    <row r="86" spans="1:6">
      <c r="A86" s="299"/>
      <c r="B86" s="476" t="s">
        <v>630</v>
      </c>
      <c r="C86" s="366" t="s">
        <v>15</v>
      </c>
      <c r="D86" s="291">
        <v>14</v>
      </c>
      <c r="E86" s="697"/>
      <c r="F86" s="284"/>
    </row>
    <row r="87" spans="1:6">
      <c r="A87" s="299"/>
      <c r="B87" s="476" t="s">
        <v>631</v>
      </c>
      <c r="C87" s="477" t="s">
        <v>15</v>
      </c>
      <c r="D87" s="284">
        <v>114</v>
      </c>
      <c r="E87" s="697"/>
      <c r="F87" s="284"/>
    </row>
    <row r="88" spans="1:6">
      <c r="A88" s="299">
        <v>40</v>
      </c>
      <c r="B88" s="478" t="s">
        <v>632</v>
      </c>
      <c r="C88" s="293" t="s">
        <v>16</v>
      </c>
      <c r="D88" s="292">
        <v>100</v>
      </c>
      <c r="E88" s="697"/>
      <c r="F88" s="284"/>
    </row>
    <row r="89" spans="1:6">
      <c r="A89" s="299">
        <v>41</v>
      </c>
      <c r="B89" s="478" t="s">
        <v>633</v>
      </c>
      <c r="C89" s="293" t="s">
        <v>16</v>
      </c>
      <c r="D89" s="292">
        <v>80</v>
      </c>
      <c r="E89" s="697"/>
      <c r="F89" s="284"/>
    </row>
    <row r="90" spans="1:6">
      <c r="A90" s="299">
        <v>42</v>
      </c>
      <c r="B90" s="478" t="s">
        <v>634</v>
      </c>
      <c r="C90" s="293" t="s">
        <v>16</v>
      </c>
      <c r="D90" s="292">
        <v>44</v>
      </c>
      <c r="E90" s="697"/>
      <c r="F90" s="284"/>
    </row>
    <row r="91" spans="1:6">
      <c r="A91" s="299">
        <v>43</v>
      </c>
      <c r="B91" s="478" t="s">
        <v>635</v>
      </c>
      <c r="C91" s="293" t="s">
        <v>16</v>
      </c>
      <c r="D91" s="292">
        <v>52</v>
      </c>
      <c r="E91" s="697"/>
      <c r="F91" s="284"/>
    </row>
    <row r="92" spans="1:6" ht="27">
      <c r="A92" s="479">
        <v>44</v>
      </c>
      <c r="B92" s="480" t="s">
        <v>679</v>
      </c>
      <c r="C92" s="465" t="s">
        <v>15</v>
      </c>
      <c r="D92" s="668">
        <v>2</v>
      </c>
      <c r="E92" s="697"/>
      <c r="F92" s="667"/>
    </row>
    <row r="93" spans="1:6">
      <c r="A93" s="925"/>
      <c r="B93" s="926" t="s">
        <v>853</v>
      </c>
      <c r="C93" s="922" t="s">
        <v>15</v>
      </c>
      <c r="D93" s="605">
        <f>D92</f>
        <v>2</v>
      </c>
      <c r="E93" s="697"/>
      <c r="F93" s="605"/>
    </row>
    <row r="94" spans="1:6" ht="27">
      <c r="A94" s="463">
        <v>45</v>
      </c>
      <c r="B94" s="480" t="s">
        <v>680</v>
      </c>
      <c r="C94" s="465" t="s">
        <v>15</v>
      </c>
      <c r="D94" s="668">
        <v>4</v>
      </c>
      <c r="E94" s="697"/>
      <c r="F94" s="667"/>
    </row>
    <row r="95" spans="1:6">
      <c r="A95" s="925"/>
      <c r="B95" s="926" t="s">
        <v>854</v>
      </c>
      <c r="C95" s="922" t="s">
        <v>15</v>
      </c>
      <c r="D95" s="605">
        <f>D94</f>
        <v>4</v>
      </c>
      <c r="E95" s="697"/>
      <c r="F95" s="605"/>
    </row>
    <row r="96" spans="1:6" ht="27">
      <c r="A96" s="463">
        <v>46</v>
      </c>
      <c r="B96" s="480" t="s">
        <v>678</v>
      </c>
      <c r="C96" s="465" t="s">
        <v>15</v>
      </c>
      <c r="D96" s="668">
        <v>6</v>
      </c>
      <c r="E96" s="697"/>
      <c r="F96" s="667"/>
    </row>
    <row r="97" spans="1:6">
      <c r="A97" s="925"/>
      <c r="B97" s="926" t="s">
        <v>855</v>
      </c>
      <c r="C97" s="922" t="s">
        <v>15</v>
      </c>
      <c r="D97" s="605">
        <f>D96</f>
        <v>6</v>
      </c>
      <c r="E97" s="697"/>
      <c r="F97" s="605"/>
    </row>
    <row r="98" spans="1:6" ht="27">
      <c r="A98" s="463">
        <v>47</v>
      </c>
      <c r="B98" s="480" t="s">
        <v>677</v>
      </c>
      <c r="C98" s="465" t="s">
        <v>15</v>
      </c>
      <c r="D98" s="668">
        <v>2</v>
      </c>
      <c r="E98" s="697"/>
      <c r="F98" s="667"/>
    </row>
    <row r="99" spans="1:6">
      <c r="A99" s="925"/>
      <c r="B99" s="926" t="s">
        <v>856</v>
      </c>
      <c r="C99" s="922" t="s">
        <v>15</v>
      </c>
      <c r="D99" s="605">
        <f>D98</f>
        <v>2</v>
      </c>
      <c r="E99" s="697"/>
      <c r="F99" s="605"/>
    </row>
    <row r="100" spans="1:6" ht="27">
      <c r="A100" s="463">
        <v>48</v>
      </c>
      <c r="B100" s="480" t="s">
        <v>683</v>
      </c>
      <c r="C100" s="465" t="s">
        <v>15</v>
      </c>
      <c r="D100" s="668">
        <v>2</v>
      </c>
      <c r="E100" s="697"/>
      <c r="F100" s="667"/>
    </row>
    <row r="101" spans="1:6">
      <c r="A101" s="925"/>
      <c r="B101" s="926" t="s">
        <v>857</v>
      </c>
      <c r="C101" s="922" t="s">
        <v>15</v>
      </c>
      <c r="D101" s="605">
        <f>D100</f>
        <v>2</v>
      </c>
      <c r="E101" s="697"/>
      <c r="F101" s="605"/>
    </row>
    <row r="102" spans="1:6" ht="27">
      <c r="A102" s="463">
        <v>49</v>
      </c>
      <c r="B102" s="480" t="s">
        <v>684</v>
      </c>
      <c r="C102" s="465" t="s">
        <v>15</v>
      </c>
      <c r="D102" s="668">
        <v>2</v>
      </c>
      <c r="E102" s="697"/>
      <c r="F102" s="667"/>
    </row>
    <row r="103" spans="1:6">
      <c r="A103" s="925"/>
      <c r="B103" s="926" t="s">
        <v>858</v>
      </c>
      <c r="C103" s="922" t="s">
        <v>15</v>
      </c>
      <c r="D103" s="605">
        <f>D102</f>
        <v>2</v>
      </c>
      <c r="E103" s="697"/>
      <c r="F103" s="605"/>
    </row>
    <row r="104" spans="1:6" ht="27">
      <c r="A104" s="463">
        <v>50</v>
      </c>
      <c r="B104" s="480" t="s">
        <v>681</v>
      </c>
      <c r="C104" s="465" t="s">
        <v>15</v>
      </c>
      <c r="D104" s="668">
        <v>8</v>
      </c>
      <c r="E104" s="697"/>
      <c r="F104" s="667"/>
    </row>
    <row r="105" spans="1:6">
      <c r="A105" s="925"/>
      <c r="B105" s="926" t="s">
        <v>859</v>
      </c>
      <c r="C105" s="922" t="s">
        <v>15</v>
      </c>
      <c r="D105" s="605">
        <f>D104</f>
        <v>8</v>
      </c>
      <c r="E105" s="697"/>
      <c r="F105" s="605"/>
    </row>
    <row r="106" spans="1:6" ht="32.25" customHeight="1">
      <c r="A106" s="463">
        <v>51</v>
      </c>
      <c r="B106" s="480" t="s">
        <v>682</v>
      </c>
      <c r="C106" s="465" t="s">
        <v>15</v>
      </c>
      <c r="D106" s="668">
        <v>2</v>
      </c>
      <c r="E106" s="697"/>
      <c r="F106" s="667"/>
    </row>
    <row r="107" spans="1:6">
      <c r="A107" s="925"/>
      <c r="B107" s="926" t="s">
        <v>860</v>
      </c>
      <c r="C107" s="922" t="s">
        <v>15</v>
      </c>
      <c r="D107" s="605">
        <f>D106</f>
        <v>2</v>
      </c>
      <c r="E107" s="697"/>
      <c r="F107" s="605"/>
    </row>
    <row r="108" spans="1:6" ht="27">
      <c r="A108" s="213">
        <v>52</v>
      </c>
      <c r="B108" s="473" t="s">
        <v>686</v>
      </c>
      <c r="C108" s="481" t="s">
        <v>15</v>
      </c>
      <c r="D108" s="670">
        <v>57</v>
      </c>
      <c r="E108" s="697"/>
      <c r="F108" s="667"/>
    </row>
    <row r="109" spans="1:6">
      <c r="A109" s="213"/>
      <c r="B109" s="927" t="s">
        <v>861</v>
      </c>
      <c r="C109" s="928" t="s">
        <v>15</v>
      </c>
      <c r="D109" s="851">
        <f>D108</f>
        <v>57</v>
      </c>
      <c r="E109" s="697"/>
      <c r="F109" s="929"/>
    </row>
    <row r="110" spans="1:6">
      <c r="A110" s="299"/>
      <c r="B110" s="482" t="s">
        <v>52</v>
      </c>
      <c r="C110" s="483"/>
      <c r="D110" s="284"/>
      <c r="E110" s="697"/>
      <c r="F110" s="284"/>
    </row>
    <row r="111" spans="1:6">
      <c r="A111" s="299">
        <v>1</v>
      </c>
      <c r="B111" s="484" t="s">
        <v>17</v>
      </c>
      <c r="C111" s="485" t="s">
        <v>669</v>
      </c>
      <c r="D111" s="295">
        <v>12</v>
      </c>
      <c r="E111" s="697"/>
      <c r="F111" s="284"/>
    </row>
    <row r="112" spans="1:6" ht="26.25">
      <c r="A112" s="299">
        <v>2</v>
      </c>
      <c r="B112" s="486" t="s">
        <v>670</v>
      </c>
      <c r="C112" s="485" t="s">
        <v>671</v>
      </c>
      <c r="D112" s="295">
        <v>400</v>
      </c>
      <c r="E112" s="697"/>
      <c r="F112" s="284"/>
    </row>
    <row r="113" spans="1:6">
      <c r="A113" s="299">
        <v>3</v>
      </c>
      <c r="B113" s="487" t="s">
        <v>18</v>
      </c>
      <c r="C113" s="485" t="s">
        <v>16</v>
      </c>
      <c r="D113" s="295">
        <v>400</v>
      </c>
      <c r="E113" s="697"/>
      <c r="F113" s="284"/>
    </row>
    <row r="114" spans="1:6">
      <c r="A114" s="299">
        <v>4</v>
      </c>
      <c r="B114" s="487" t="s">
        <v>19</v>
      </c>
      <c r="C114" s="485" t="s">
        <v>16</v>
      </c>
      <c r="D114" s="295">
        <v>2500</v>
      </c>
      <c r="E114" s="697"/>
      <c r="F114" s="284"/>
    </row>
    <row r="115" spans="1:6">
      <c r="A115" s="299">
        <v>5</v>
      </c>
      <c r="B115" s="487" t="s">
        <v>20</v>
      </c>
      <c r="C115" s="485" t="s">
        <v>15</v>
      </c>
      <c r="D115" s="672">
        <f>D114*4</f>
        <v>10000</v>
      </c>
      <c r="E115" s="697"/>
      <c r="F115" s="284"/>
    </row>
    <row r="116" spans="1:6">
      <c r="A116" s="299">
        <v>6</v>
      </c>
      <c r="B116" s="487" t="s">
        <v>21</v>
      </c>
      <c r="C116" s="485" t="s">
        <v>22</v>
      </c>
      <c r="D116" s="295">
        <v>60</v>
      </c>
      <c r="E116" s="697"/>
      <c r="F116" s="284"/>
    </row>
    <row r="117" spans="1:6">
      <c r="A117" s="299">
        <v>7</v>
      </c>
      <c r="B117" s="487" t="s">
        <v>23</v>
      </c>
      <c r="C117" s="485" t="s">
        <v>16</v>
      </c>
      <c r="D117" s="295">
        <v>40</v>
      </c>
      <c r="E117" s="697"/>
      <c r="F117" s="284"/>
    </row>
    <row r="118" spans="1:6">
      <c r="A118" s="299">
        <v>8</v>
      </c>
      <c r="B118" s="310" t="s">
        <v>672</v>
      </c>
      <c r="C118" s="293" t="s">
        <v>24</v>
      </c>
      <c r="D118" s="296">
        <v>6</v>
      </c>
      <c r="E118" s="697"/>
      <c r="F118" s="284"/>
    </row>
    <row r="119" spans="1:6">
      <c r="A119" s="299">
        <v>9</v>
      </c>
      <c r="B119" s="487" t="s">
        <v>673</v>
      </c>
      <c r="C119" s="706" t="s">
        <v>15</v>
      </c>
      <c r="D119" s="296">
        <v>48</v>
      </c>
      <c r="E119" s="697"/>
      <c r="F119" s="284"/>
    </row>
    <row r="120" spans="1:6">
      <c r="A120" s="299">
        <v>10</v>
      </c>
      <c r="B120" s="487" t="s">
        <v>25</v>
      </c>
      <c r="C120" s="706" t="s">
        <v>15</v>
      </c>
      <c r="D120" s="296">
        <v>14</v>
      </c>
      <c r="E120" s="697"/>
      <c r="F120" s="284"/>
    </row>
    <row r="121" spans="1:6">
      <c r="A121" s="299">
        <v>11</v>
      </c>
      <c r="B121" s="487" t="s">
        <v>26</v>
      </c>
      <c r="C121" s="706" t="s">
        <v>15</v>
      </c>
      <c r="D121" s="296">
        <v>24</v>
      </c>
      <c r="E121" s="697"/>
      <c r="F121" s="284"/>
    </row>
    <row r="122" spans="1:6">
      <c r="A122" s="299">
        <v>12</v>
      </c>
      <c r="B122" s="487" t="s">
        <v>674</v>
      </c>
      <c r="C122" s="706" t="s">
        <v>15</v>
      </c>
      <c r="D122" s="296">
        <v>12</v>
      </c>
      <c r="E122" s="697"/>
      <c r="F122" s="284"/>
    </row>
    <row r="123" spans="1:6">
      <c r="A123" s="299">
        <v>13</v>
      </c>
      <c r="B123" s="487" t="s">
        <v>675</v>
      </c>
      <c r="C123" s="706" t="s">
        <v>15</v>
      </c>
      <c r="D123" s="296">
        <v>12</v>
      </c>
      <c r="E123" s="697"/>
      <c r="F123" s="284"/>
    </row>
    <row r="124" spans="1:6" ht="27">
      <c r="A124" s="299">
        <v>14</v>
      </c>
      <c r="B124" s="488" t="s">
        <v>676</v>
      </c>
      <c r="C124" s="706" t="s">
        <v>15</v>
      </c>
      <c r="D124" s="296">
        <v>6</v>
      </c>
      <c r="E124" s="697"/>
      <c r="F124" s="284"/>
    </row>
    <row r="125" spans="1:6">
      <c r="A125" s="299">
        <v>15</v>
      </c>
      <c r="B125" s="487" t="s">
        <v>27</v>
      </c>
      <c r="C125" s="489" t="s">
        <v>15</v>
      </c>
      <c r="D125" s="295">
        <v>800</v>
      </c>
      <c r="E125" s="697"/>
      <c r="F125" s="284"/>
    </row>
    <row r="126" spans="1:6" ht="18">
      <c r="A126" s="479"/>
      <c r="B126" s="490"/>
      <c r="C126" s="4"/>
      <c r="D126" s="301"/>
      <c r="E126" s="296"/>
      <c r="F126" s="296"/>
    </row>
    <row r="127" spans="1:6" ht="15.75">
      <c r="A127" s="300"/>
      <c r="B127" s="492" t="s">
        <v>587</v>
      </c>
      <c r="C127" s="493"/>
      <c r="D127" s="283"/>
      <c r="E127" s="296"/>
      <c r="F127" s="295"/>
    </row>
    <row r="128" spans="1:6" ht="30.75">
      <c r="A128" s="930">
        <v>1</v>
      </c>
      <c r="B128" s="931" t="s">
        <v>687</v>
      </c>
      <c r="C128" s="777" t="s">
        <v>389</v>
      </c>
      <c r="D128" s="698">
        <v>1</v>
      </c>
      <c r="E128" s="932"/>
      <c r="F128" s="932"/>
    </row>
    <row r="129" spans="1:6" ht="27">
      <c r="A129" s="930"/>
      <c r="B129" s="778" t="s">
        <v>690</v>
      </c>
      <c r="C129" s="779" t="s">
        <v>389</v>
      </c>
      <c r="D129" s="700">
        <f>D128</f>
        <v>1</v>
      </c>
      <c r="E129" s="932"/>
      <c r="F129" s="700"/>
    </row>
    <row r="130" spans="1:6" ht="15.75">
      <c r="A130" s="930">
        <v>2</v>
      </c>
      <c r="B130" s="931" t="s">
        <v>685</v>
      </c>
      <c r="C130" s="777" t="s">
        <v>389</v>
      </c>
      <c r="D130" s="698">
        <v>6</v>
      </c>
      <c r="E130" s="932"/>
      <c r="F130" s="933"/>
    </row>
    <row r="131" spans="1:6" ht="27">
      <c r="A131" s="930"/>
      <c r="B131" s="778" t="s">
        <v>691</v>
      </c>
      <c r="C131" s="779" t="s">
        <v>389</v>
      </c>
      <c r="D131" s="700">
        <f>D130</f>
        <v>6</v>
      </c>
      <c r="E131" s="932"/>
      <c r="F131" s="700"/>
    </row>
    <row r="132" spans="1:6" ht="39.75">
      <c r="A132" s="934">
        <v>3</v>
      </c>
      <c r="B132" s="935" t="s">
        <v>692</v>
      </c>
      <c r="C132" s="777" t="s">
        <v>389</v>
      </c>
      <c r="D132" s="936">
        <v>2</v>
      </c>
      <c r="E132" s="932"/>
      <c r="F132" s="699"/>
    </row>
    <row r="133" spans="1:6" ht="39.75">
      <c r="A133" s="937"/>
      <c r="B133" s="935" t="s">
        <v>692</v>
      </c>
      <c r="C133" s="779" t="s">
        <v>389</v>
      </c>
      <c r="D133" s="700">
        <f>D132</f>
        <v>2</v>
      </c>
      <c r="E133" s="932"/>
      <c r="F133" s="700"/>
    </row>
    <row r="134" spans="1:6" ht="47.25">
      <c r="A134" s="934">
        <v>4</v>
      </c>
      <c r="B134" s="931" t="s">
        <v>14</v>
      </c>
      <c r="C134" s="777" t="s">
        <v>389</v>
      </c>
      <c r="D134" s="936">
        <v>2</v>
      </c>
      <c r="E134" s="932"/>
      <c r="F134" s="938"/>
    </row>
    <row r="135" spans="1:6" ht="47.25">
      <c r="A135" s="937"/>
      <c r="B135" s="931" t="s">
        <v>14</v>
      </c>
      <c r="C135" s="779" t="s">
        <v>389</v>
      </c>
      <c r="D135" s="700">
        <f>D134</f>
        <v>2</v>
      </c>
      <c r="E135" s="932"/>
      <c r="F135" s="700"/>
    </row>
    <row r="136" spans="1:6">
      <c r="A136" s="934">
        <v>5</v>
      </c>
      <c r="B136" s="935" t="s">
        <v>693</v>
      </c>
      <c r="C136" s="777" t="s">
        <v>389</v>
      </c>
      <c r="D136" s="698">
        <v>1</v>
      </c>
      <c r="E136" s="932"/>
      <c r="F136" s="938"/>
    </row>
    <row r="137" spans="1:6">
      <c r="A137" s="937"/>
      <c r="B137" s="939" t="s">
        <v>693</v>
      </c>
      <c r="C137" s="779" t="s">
        <v>389</v>
      </c>
      <c r="D137" s="700">
        <f>D136</f>
        <v>1</v>
      </c>
      <c r="E137" s="932"/>
      <c r="F137" s="700"/>
    </row>
    <row r="138" spans="1:6">
      <c r="A138" s="104"/>
      <c r="B138" s="490" t="s">
        <v>9</v>
      </c>
      <c r="C138" s="105"/>
      <c r="D138" s="297"/>
      <c r="E138" s="298"/>
      <c r="F138" s="176"/>
    </row>
  </sheetData>
  <mergeCells count="3">
    <mergeCell ref="A1:F1"/>
    <mergeCell ref="A2:F2"/>
    <mergeCell ref="A3:F3"/>
  </mergeCells>
  <pageMargins left="0.15748031496062992" right="0.15748031496062992" top="0.19685039370078741" bottom="0.31496062992125984" header="0.19685039370078741" footer="0.15748031496062992"/>
  <pageSetup scale="93" orientation="landscape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24</vt:i4>
      </vt:variant>
    </vt:vector>
  </HeadingPairs>
  <TitlesOfParts>
    <vt:vector size="41" baseType="lpstr">
      <vt:lpstr>თავფურცელი</vt:lpstr>
      <vt:lpstr>ნაერთი</vt:lpstr>
      <vt:lpstr>კონსტრუქციები</vt:lpstr>
      <vt:lpstr>სამშენებლო–სარემონტო</vt:lpstr>
      <vt:lpstr>რესტავრ</vt:lpstr>
      <vt:lpstr>კარ-ფანჯ</vt:lpstr>
      <vt:lpstr>ავეჯი</vt:lpstr>
      <vt:lpstr>შიდა წყალ-კანალიზაცია</vt:lpstr>
      <vt:lpstr>გათბობა</vt:lpstr>
      <vt:lpstr>ელექტრო</vt:lpstr>
      <vt:lpstr>სუსტი დენები</vt:lpstr>
      <vt:lpstr>გარე წყალსადენი</vt:lpstr>
      <vt:lpstr>გარე კანალიზაცია</vt:lpstr>
      <vt:lpstr>ეზო</vt:lpstr>
      <vt:lpstr>ნესტის მოწყობ</vt:lpstr>
      <vt:lpstr>უნარშეზღ ლიფტი</vt:lpstr>
      <vt:lpstr>საქვაბის სამშ.</vt:lpstr>
      <vt:lpstr>ავეჯი!Print_Area</vt:lpstr>
      <vt:lpstr>'გარე კანალიზაცია'!Print_Area</vt:lpstr>
      <vt:lpstr>'გარე წყალსადენი'!Print_Area</vt:lpstr>
      <vt:lpstr>ეზო!Print_Area</vt:lpstr>
      <vt:lpstr>ელექტრო!Print_Area</vt:lpstr>
      <vt:lpstr>თავფურცელი!Print_Area</vt:lpstr>
      <vt:lpstr>'კარ-ფანჯ'!Print_Area</vt:lpstr>
      <vt:lpstr>კონსტრუქციები!Print_Area</vt:lpstr>
      <vt:lpstr>ნაერთი!Print_Area</vt:lpstr>
      <vt:lpstr>'ნესტის მოწყობ'!Print_Area</vt:lpstr>
      <vt:lpstr>რესტავრ!Print_Area</vt:lpstr>
      <vt:lpstr>სამშენებლო–სარემონტო!Print_Area</vt:lpstr>
      <vt:lpstr>'საქვაბის სამშ.'!Print_Area</vt:lpstr>
      <vt:lpstr>'სუსტი დენები'!Print_Area</vt:lpstr>
      <vt:lpstr>'უნარშეზღ ლიფტი'!Print_Area</vt:lpstr>
      <vt:lpstr>'შიდა წყალ-კანალიზაცია'!Print_Area</vt:lpstr>
      <vt:lpstr>გათბობა!Print_Titles</vt:lpstr>
      <vt:lpstr>'გარე კანალიზაცია'!Print_Titles</vt:lpstr>
      <vt:lpstr>'გარე წყალსადენი'!Print_Titles</vt:lpstr>
      <vt:lpstr>ელექტრო!Print_Titles</vt:lpstr>
      <vt:lpstr>კონსტრუქციები!Print_Titles</vt:lpstr>
      <vt:lpstr>'საქვაბის სამშ.'!Print_Titles</vt:lpstr>
      <vt:lpstr>'სუსტი დენები'!Print_Titles</vt:lpstr>
      <vt:lpstr>'შიდა წყალ-კანალიზაცია'!Print_Titles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Vitali</dc:creator>
  <cp:lastModifiedBy>user</cp:lastModifiedBy>
  <cp:lastPrinted>2019-07-09T11:13:02Z</cp:lastPrinted>
  <dcterms:created xsi:type="dcterms:W3CDTF">2015-12-15T09:32:27Z</dcterms:created>
  <dcterms:modified xsi:type="dcterms:W3CDTF">2020-03-30T19:17:21Z</dcterms:modified>
</cp:coreProperties>
</file>