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g.glonti\Desktop\"/>
    </mc:Choice>
  </mc:AlternateContent>
  <bookViews>
    <workbookView xWindow="0" yWindow="0" windowWidth="28800" windowHeight="12300"/>
  </bookViews>
  <sheets>
    <sheet name="Sheet1 (7)" sheetId="9" r:id="rId1"/>
  </sheets>
  <definedNames>
    <definedName name="_xlnm.Print_Titles" localSheetId="0">'Sheet1 (7)'!$9:$9</definedName>
  </definedNames>
  <calcPr calcId="162913"/>
</workbook>
</file>

<file path=xl/calcChain.xml><?xml version="1.0" encoding="utf-8"?>
<calcChain xmlns="http://schemas.openxmlformats.org/spreadsheetml/2006/main">
  <c r="F14" i="9" l="1"/>
  <c r="F30" i="9" l="1"/>
  <c r="F26" i="9"/>
  <c r="F25" i="9"/>
  <c r="F24" i="9"/>
  <c r="E24" i="9" l="1"/>
  <c r="E25" i="9"/>
  <c r="E26" i="9"/>
  <c r="E30" i="9"/>
  <c r="E31" i="9"/>
  <c r="E32" i="9"/>
  <c r="E33" i="9"/>
  <c r="E38" i="9"/>
  <c r="E40" i="9"/>
  <c r="E46" i="9"/>
  <c r="E48" i="9"/>
  <c r="E54" i="9"/>
  <c r="E56" i="9"/>
  <c r="E62" i="9"/>
  <c r="E63" i="9"/>
  <c r="E64" i="9"/>
  <c r="E65" i="9"/>
  <c r="E71" i="9"/>
  <c r="E72" i="9"/>
  <c r="E74" i="9"/>
  <c r="E81" i="9"/>
  <c r="E82" i="9"/>
  <c r="E120" i="9"/>
  <c r="E121" i="9"/>
  <c r="E128" i="9"/>
  <c r="E130" i="9"/>
  <c r="E139" i="9"/>
  <c r="E140" i="9"/>
  <c r="H151" i="9" l="1"/>
  <c r="H152" i="9" s="1"/>
  <c r="H153" i="9" s="1"/>
  <c r="H154" i="9" l="1"/>
  <c r="H155" i="9" s="1"/>
  <c r="H156" i="9" s="1"/>
  <c r="H157" i="9" l="1"/>
  <c r="H158" i="9" l="1"/>
  <c r="H159" i="9" s="1"/>
</calcChain>
</file>

<file path=xl/sharedStrings.xml><?xml version="1.0" encoding="utf-8"?>
<sst xmlns="http://schemas.openxmlformats.org/spreadsheetml/2006/main" count="302" uniqueCount="164">
  <si>
    <t>#</t>
  </si>
  <si>
    <t>samuSaos dasaxeleba</t>
  </si>
  <si>
    <t>raodenoba</t>
  </si>
  <si>
    <t>jami</t>
  </si>
  <si>
    <t>eleqtrodi d=3mm.</t>
  </si>
  <si>
    <t>kv.m.</t>
  </si>
  <si>
    <t>kg</t>
  </si>
  <si>
    <t>grZ.m.</t>
  </si>
  <si>
    <t>t</t>
  </si>
  <si>
    <t>jami:</t>
  </si>
  <si>
    <t>d.R.g.---18%</t>
  </si>
  <si>
    <t>ganz.erT-ze</t>
  </si>
  <si>
    <t>sapr. monacemebiT</t>
  </si>
  <si>
    <t>kub.m.</t>
  </si>
  <si>
    <t>m-sT</t>
  </si>
  <si>
    <t>c</t>
  </si>
  <si>
    <t>dgarebisTvis ormoebis mowyoba xeliT (adgilis moniSvna, gafxviereba meqanizmebis gamoyenebiT, gruntis amoReba wiboze gadayriT, fskeris da kedlebis Casworeba)</t>
  </si>
  <si>
    <t>lursmani samSeneblo</t>
  </si>
  <si>
    <t>mavTuli foladis</t>
  </si>
  <si>
    <t>Senobis avariuli mzidi kedlis gamagreba xis iribanebiT da boZkintebiT. amoRebul ormoSi boZkintis CasmiT da iribanis boloebis CamagrebiT.</t>
  </si>
  <si>
    <t>mrgvali xe (mori)</t>
  </si>
  <si>
    <t>10elementze</t>
  </si>
  <si>
    <t xml:space="preserve">Senobis avariuli mzidi kedlis gamagreba foladis profiluri iribanebiT da dgarebiT. </t>
  </si>
  <si>
    <t>wertilovani saZirkvlebisTvis gruntis amoReba, ankerebis mowyoba dabetonebiT.</t>
  </si>
  <si>
    <t>foladis profilebi</t>
  </si>
  <si>
    <t>manqana-meqanizmebi</t>
  </si>
  <si>
    <t>betoni Bv18.5 (m250)</t>
  </si>
  <si>
    <t>cement/kiris Semkvrelze yoreqvis wyobis kedlebis, svetebis demontaJi pnevmoCaquCiT, gasufTaveba da gadatana 3m-de manZilze.</t>
  </si>
  <si>
    <t>cement/kiris Semkvrelze yoreqvis wyobis saZirkvlebis demontaJi pnevmoCaquCiT, gasufTaveba da gadatana 3m-de manZilze.</t>
  </si>
  <si>
    <t>cement/kiris Semkvrelze yoreqvis wyobis saZirkvlebis demontaJi xeliT, gasufTaveba da gadatana 3m-de manZilze.</t>
  </si>
  <si>
    <t>cement/kiris Semkvrelze yoreqvis wyobis kedlebis, svetebis demontaJi xeliT, gasufTaveba da gadatana 3m-de manZilze.</t>
  </si>
  <si>
    <t>cement/kiris Semkvrelze aguris wyobis kedlebis, svetebis demontaJi pnevmoCaquCiT, CamoSveba RarebiT, gadatana 3m-de manZilze.</t>
  </si>
  <si>
    <t>cement/kiris Semkvrelze aguris wyobis tixrebis, TaRebis demontaJi pnevmoCaquCiT, CamoSveba RarebiT, gadatana 3m-de manZilze.</t>
  </si>
  <si>
    <t>cement/kiris Semkvrelze aguris wyobis kedlebis, svetebis demontaJi xeliT, CamoSveba RarebiT, gadatana 3m-de manZilze.</t>
  </si>
  <si>
    <t>cement/kiris Semkvrelze aguris wyobis tixrebis, TaRebis demontaJi xeliT, CamoSveba RarebiT, gadatana 3m-de manZilze.</t>
  </si>
  <si>
    <t xml:space="preserve">Semdgomi gamoyenebisaTvis vargisi aguris gadarCeva, gasufTaveba cement-kiris duRabis narCenebisagan 3m. manZilze gadataniT Semdgom Stabelebad dalageba 10m. manZilze tarebiT. </t>
  </si>
  <si>
    <t>100c</t>
  </si>
  <si>
    <t>yoreqvis wyobis kedlebis, svetebis xeliT daSla qvebis gadaadgileba 3m-ze, gasufTaveba da dasawyobeba 10m-ze gadataniT, Semdgomi datvirTva a/TviTmclelebze xeliT da gatana 20km-ze.</t>
  </si>
  <si>
    <t>yoreqvis wyobis kedlebis, svetebis xeliT daSla meqanizmebis gamoyenebiT, qvebis gadaadgileba 3m-ze, gasufTaveba da dasawyobeba 10m-ze gadataniT, Semdgomi datvirTva a/TviTmclelebze xeliT da gatana 20km-ze.</t>
  </si>
  <si>
    <t>Senobis (nagebobis) avariuli kedlebis demontaJi specialuri teqnikis gamoyenebiT. (amwe pnevmoTvliani, teleskopuri koSkura)</t>
  </si>
  <si>
    <t>manqanebis (amwe pnevmoTvliani) eqspluatacia</t>
  </si>
  <si>
    <t>manqanebis (teleskopuri koSkura) eqspluatacia</t>
  </si>
  <si>
    <t>Senobis betonis da rkinabetonis gadaxurvebis (sisqiT 150mm) demontaJi xeliT, nangrevebis CamoSveba RarebiT da dagroveba</t>
  </si>
  <si>
    <t>Senobis betonis da rkinabetonis gadaxurvebis (sisqiT 150mm) demontaJi pnevmoCaquCis gamoyenebiT, nangrevebis CamoSveba RarebiT da dagroveba</t>
  </si>
  <si>
    <t>Senobis xis gadaxurvebis demontaJi_ Tixis an widis Tboizolaciis moxsna, CamoSveba RarebSi da dagroveba.</t>
  </si>
  <si>
    <t>Senobis xis gadaxurvebis demontaJi_  galesili Seficvris moxsna da dagroveba.</t>
  </si>
  <si>
    <t>Senobis xis gadaxurvebis demontaJi_  xis koWebisTvis sayrdeni dgarebis mowyoba, koWis boloebis ganTavisufleba, boloebis gadaxerxva, koWis moxsna, dgaris gadatana. (koWis sigrZe 6.5m)</t>
  </si>
  <si>
    <t>gadaxurvis foladis koWebis demontaJi spec.teqnikis gamoyenebiT. (boloebis gamonTavisufleba aguris wyobidan, bagirebis Cabma da budidan daZvra, bagirebis Cabma da budeebidan amoweva, dalageba Stabelebad, bagirebis Caxsna)</t>
  </si>
  <si>
    <t>dalagebuli foladis koWebis datvirTva satvirTo avtomobilebze, gatana 20km-ze da gadmotvirTva amwis gamoyenebiT.</t>
  </si>
  <si>
    <t>avariuli Senobebis svel wertilebSi qselebis Caxsna</t>
  </si>
  <si>
    <t>c/wertili</t>
  </si>
  <si>
    <t>aguri Tixis, keramikuli 25X12X6.5sm</t>
  </si>
  <si>
    <t>aTas.cali</t>
  </si>
  <si>
    <t>aguri qarTuli 20X20X4sm (axali)</t>
  </si>
  <si>
    <t>aguri qarTuli 20X20X4sm (meoradi)</t>
  </si>
  <si>
    <t>xsnari wyobis, sasaqonlo, mZime, cementis m-50</t>
  </si>
  <si>
    <t>100grZ.m.</t>
  </si>
  <si>
    <t>100kv.m..</t>
  </si>
  <si>
    <t>Rarebis mowyoba aguris kedlebSi(140 kv.sm.-mde ganivkveTis farTiT)</t>
  </si>
  <si>
    <t>kedlebis lesva cementis xsnariT (sisqiT 1.5-4sm-mde)</t>
  </si>
  <si>
    <t>xsnari mosapirkeTebeli, sasaqonlo, mZime, cementis 1:3</t>
  </si>
  <si>
    <t>liTonis konstruqciebis dacva koroziisgan</t>
  </si>
  <si>
    <t>saRebavi zeTovani antikoroziuli</t>
  </si>
  <si>
    <t>fasadis daSxefva dekoratiuli cementiT.</t>
  </si>
  <si>
    <t>cementi</t>
  </si>
  <si>
    <t>qviSa</t>
  </si>
  <si>
    <t>webo pva</t>
  </si>
  <si>
    <t>rkinabetonis monoliTuri sxvadasxva samuSaoebi</t>
  </si>
  <si>
    <t>100kub.m.</t>
  </si>
  <si>
    <t>armatura</t>
  </si>
  <si>
    <t>laminirebuli fanera sayalibe</t>
  </si>
  <si>
    <t>konstruqciebis gaZliereba betonis monoliTuri SaliTebiT da gularebiT</t>
  </si>
  <si>
    <t>ficari Camoganili wiwvovani, sigrZiT 2-6.5m, sisqiT 40-60mm. III xarisxis.</t>
  </si>
  <si>
    <t xml:space="preserve">inventaruli dgarebiT(`domkratebiT~) usafrTxoebis mizniT samuSaoTa warmoebis procesSi dazianebuli koWebis, gadaxurvebis, zRudarebis droebiTi gamagreba Semdgomi moxsniT. </t>
  </si>
  <si>
    <t>c.</t>
  </si>
  <si>
    <t>xemasala daxerxili mSrali standartuli 6m-mde.</t>
  </si>
  <si>
    <t>calkeuli dazianebuli ubnebis da  Riobebis amoSeneba aguris kedlebSi</t>
  </si>
  <si>
    <t xml:space="preserve">xis koWebi 8X16sm </t>
  </si>
  <si>
    <t>inventaruli xaraCoebis mowyoba-daSla(vertikaluri), Semdgomi dasawyobebiT.</t>
  </si>
  <si>
    <t>xe-masala daxerxili wiwvovani mSrali</t>
  </si>
  <si>
    <t>xe-masala daxerxili wiwvovani nedli</t>
  </si>
  <si>
    <t>avariuli saxuravis xis karkasis demontaJi</t>
  </si>
  <si>
    <t>avariuli saxuravis fenilis demontaJi</t>
  </si>
  <si>
    <t>dagrovili nangrevebis gadazidva xelis urikebiT 30m-ze. Dda momzadeba gasazidad</t>
  </si>
  <si>
    <t>xis karkasis mowyoba 
(dgari, iribana, nivniva, ficari da sxva)</t>
  </si>
  <si>
    <t>xis masala   koef-1.05</t>
  </si>
  <si>
    <t>saxuravis fenilis mowyoba gofrirebuli (profilirebuli) TunuqiT kexis gaTvaliswinebiT (0,5 mm sisqis) (feradi)</t>
  </si>
  <si>
    <t>gofrirebuli Tunuqi sisqe=0.5mm koef-1.2 (feradi)</t>
  </si>
  <si>
    <t>sWvali TviTmWreli კ=1კვ.მ-ზე - 6c</t>
  </si>
  <si>
    <t>indaos და სამერცხლეების, საბუხრეების mowyoba moTuTiebuli TunuqiT</t>
  </si>
  <si>
    <t>Tunuqi moTuTiebuli, sisqe=0.5mm  koef-1.2 (feradi)</t>
  </si>
  <si>
    <t>saxuravis fenilis mowyoba  (CamketiT) TunuqiT (0,5 mm sisqis) (feradi)</t>
  </si>
  <si>
    <t>furcvlovani Tunuqi  0.5 mm k =1.25 (feradi)</t>
  </si>
  <si>
    <t xml:space="preserve">dazianebuli horizontaluri sawvimari Raris demontaJi </t>
  </si>
  <si>
    <t xml:space="preserve">samSeneblo masalis atana saxlis saxuravze   </t>
  </si>
  <si>
    <t>დაზიანებული აგურის/ბლოკის პარაპეტის/საჰაეროს დემონტაჟი</t>
  </si>
  <si>
    <t>აგურით ამოშენების სამუშაოები</t>
  </si>
  <si>
    <t>ქვ.-ცემენტის ხსნარი, მარკა-100</t>
  </si>
  <si>
    <t>აგური კ.-396</t>
  </si>
  <si>
    <t xml:space="preserve">ახალი წყალსაწრეტი პოლიმერის მილების მონტაჟი </t>
  </si>
  <si>
    <t>პოლიმერის მილი 100 მმ სისქე=2.2მმ</t>
  </si>
  <si>
    <t xml:space="preserve">მუხლი პოლიმერის 100 მმ </t>
  </si>
  <si>
    <t>100X100 მმ სამკაპი (პოლიმერის)</t>
  </si>
  <si>
    <t>მცოცავი ქურო 100 მმ</t>
  </si>
  <si>
    <t>ქურო 100 მმ (ლითონის მილიდან პოლიმერზე გადამყვანი)</t>
  </si>
  <si>
    <t>წყალსაწრეტი მილის სამაგრი მზა ქარხნული</t>
  </si>
  <si>
    <t>თუჯის მილზე პოლიმერის მილის დაერთება</t>
  </si>
  <si>
    <t>ძაბრების მონტაჟი</t>
  </si>
  <si>
    <t>ძაბრი პატარა (ფერადი)</t>
  </si>
  <si>
    <t>ძაბრი დიდი (ფერადი)</t>
  </si>
  <si>
    <t>ამწე კალათის მომსახურება</t>
  </si>
  <si>
    <t>kub.m</t>
  </si>
  <si>
    <t>kv.m</t>
  </si>
  <si>
    <t>cali</t>
  </si>
  <si>
    <t>gr.m</t>
  </si>
  <si>
    <t>ცალი</t>
  </si>
  <si>
    <t>ტ</t>
  </si>
  <si>
    <t>კუბ.მ</t>
  </si>
  <si>
    <t>გრძ.მ</t>
  </si>
  <si>
    <t>წერტ.</t>
  </si>
  <si>
    <t>კვ.მ</t>
  </si>
  <si>
    <t>kv/m</t>
  </si>
  <si>
    <t>სთ</t>
  </si>
  <si>
    <t>saxuravis arsebuli fenilis gadamagreba</t>
  </si>
  <si>
    <t>Tunuqis milis 120 mm. (feradi)  (62.5*0.40)- damzadeba-montaJi სისქე=0.5მმ</t>
  </si>
  <si>
    <t>muxli Tunuqis 120 mm. (20*0.20)-montaJiT (ფერადი) სისქე=0.5მმ</t>
  </si>
  <si>
    <t xml:space="preserve">lursmani         </t>
  </si>
  <si>
    <t>furcvlovani Tunuqi kexisTvis  05 mm k 50*0.33*1.05(feradi)</t>
  </si>
  <si>
    <t>lursmani    K</t>
  </si>
  <si>
    <t xml:space="preserve">lursmani </t>
  </si>
  <si>
    <t>liTonis konstruqciebis karkasis da fasadebis SefuTva feradi Tunuqis furclebiT.</t>
  </si>
  <si>
    <t>gofrirebuli Tunuqi sisqe=0.5mm koef-1.15 (feradi)</t>
  </si>
  <si>
    <t xml:space="preserve">furclovani Tunuqi 0,5mm feradi </t>
  </si>
  <si>
    <t>ganz. erTeuli</t>
  </si>
  <si>
    <t>fasadis 1 kv.m.</t>
  </si>
  <si>
    <t>masalis xeliT tareba 50m-mde manZilze</t>
  </si>
  <si>
    <t>dazianebuli xis mzidi konstruqciebis(dgarebi, koWebi, kibis kosourebi, zRudarebi da a.S) da kvanZebis detalebis gamagreba, gaZliereba, Secvla.</t>
  </si>
  <si>
    <t>dazianebuli xis mzidi konstruqciebis(dgarebi, koWebi, kibis kosourebi, zRudarebi da a.S) da kvanZebis demontaJi</t>
  </si>
  <si>
    <t>liTonis an xis zedapirebis SeRebva or fenad</t>
  </si>
  <si>
    <t xml:space="preserve">saRebavi zeTovani </t>
  </si>
  <si>
    <t>kedlebidan, sarTulSua gadaxurvebidan, parapetebidan dazianebuli nalesis moxsna, dagroveba erT adgilas, datvirTva avtoTviTmclelebze da gatana.</t>
  </si>
  <si>
    <t>amortizebuli (yoreqvis, aguris, wvrilblokuri) Robe-kedlis nawilobrivi an sruli demontaJi Semdgomi aRdgena-gamagrebiT</t>
  </si>
  <si>
    <t xml:space="preserve">amortizebuli (yoreqvis, aguris, wvrilblokuri) Robe-kedlis nawilobrivi an sruli demontaJi </t>
  </si>
  <si>
    <t xml:space="preserve">dagrovili samSeneblo nangrevebis datvirTva a/TviTmclelebze xeliT da gatana 20km-ze </t>
  </si>
  <si>
    <t>III kategoriis gruntis damuSaveba tranSeaSi xeliT lenturi saZirkvlis mosawyobad, gatana 30m-de manZilze xeliT, dagroveba, momzadeba gasatanad.(gafxvierebis koeficienti k=1.35)</t>
  </si>
  <si>
    <t>dagrovili gruntis xeliT datvirTva a/TviTmclelze, gatana 20km. manZilze da CamotvirTva.</t>
  </si>
  <si>
    <t xml:space="preserve">ახალი წყალსაწრეტი sawvimari Raris მონტაჟი </t>
  </si>
  <si>
    <t>sawvimari Raris damWeri</t>
  </si>
  <si>
    <t>sawvimari Raris daboloeba</t>
  </si>
  <si>
    <t>sawvimari Raris Siga kuTxe</t>
  </si>
  <si>
    <t>Senobis qvis mzidi konstruqciebis (saZirkvlebis, kedlebis, Riobebis) da sarTulSua gadaxurvebis droebiTi gamagreba xis konstruqciebiT gantvirTvis mizniT.</t>
  </si>
  <si>
    <t xml:space="preserve">xis koWebi 10X20sm </t>
  </si>
  <si>
    <t>feradi Tunuqis 0.7mm. sisqis sawvimari Rari.</t>
  </si>
  <si>
    <t>4m. niSnulis zemoT SaliTebis mowyobisas kedlis armirebuli zedapiris lesva cement-qviSis xsnariT(sisqiT 7sm-mde)</t>
  </si>
  <si>
    <t>kedlis dazianebuli monakveTebis gaZliereba armaturis badeebiT.</t>
  </si>
  <si>
    <t xml:space="preserve"> kedlis armirebuli zedapiris lesva cement-qviSis xsnariT(sisqiT 7sm-mde)</t>
  </si>
  <si>
    <r>
      <t>zednadebi xarji  ----(</t>
    </r>
    <r>
      <rPr>
        <sz val="10"/>
        <color theme="1"/>
        <rFont val="AcadNusx"/>
      </rPr>
      <t xml:space="preserve">არაუმეტეს) </t>
    </r>
    <r>
      <rPr>
        <sz val="11"/>
        <color theme="1"/>
        <rFont val="AcadNusx"/>
      </rPr>
      <t>10%</t>
    </r>
  </si>
  <si>
    <t>gegmiuri dagroveba----(არაუმეტეს) 8%</t>
  </si>
  <si>
    <t>gauTvaliswinebeli xarjebi 1%</t>
  </si>
  <si>
    <t>dazianebuli betonis konstruqciebis dangreva meqanizmebis gamoyenebiT.</t>
  </si>
  <si>
    <t xml:space="preserve"> dazianebuli Senoba-nagebobebis demontaJis, droebiTi damzRvevi RonisZiebebis Catarebis da sxva Tanmdevi samuSaoebi</t>
  </si>
  <si>
    <t>erT. fasi</t>
  </si>
  <si>
    <r>
      <t xml:space="preserve">დანართი </t>
    </r>
    <r>
      <rPr>
        <b/>
        <sz val="11"/>
        <color theme="1"/>
        <rFont val="Calibri"/>
        <family val="2"/>
      </rPr>
      <t>№</t>
    </r>
    <r>
      <rPr>
        <b/>
        <sz val="9.6999999999999993"/>
        <color theme="1"/>
        <rFont val="AcadNusx"/>
      </rPr>
      <t>1</t>
    </r>
  </si>
  <si>
    <t>moculoba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</si>
</sst>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00"/>
    <numFmt numFmtId="165" formatCode="0.0"/>
  </numFmts>
  <fonts count="10" x14ac:knownFonts="1">
    <font>
      <sz val="11"/>
      <color theme="1"/>
      <name val="Calibri"/>
      <family val="2"/>
      <charset val="1"/>
      <scheme val="minor"/>
    </font>
    <font>
      <sz val="11"/>
      <color theme="1"/>
      <name val="AcadNusx"/>
    </font>
    <font>
      <b/>
      <sz val="11"/>
      <color theme="0"/>
      <name val="Calibri"/>
      <family val="2"/>
      <charset val="1"/>
      <scheme val="minor"/>
    </font>
    <font>
      <b/>
      <sz val="11"/>
      <color theme="1"/>
      <name val="AcadNusx"/>
    </font>
    <font>
      <sz val="10"/>
      <name val="Arial"/>
      <family val="2"/>
      <charset val="204"/>
    </font>
    <font>
      <sz val="11"/>
      <color rgb="FF000000"/>
      <name val="AcadNusx"/>
    </font>
    <font>
      <sz val="11"/>
      <name val="AcadNusx"/>
    </font>
    <font>
      <sz val="10"/>
      <color theme="1"/>
      <name val="AcadNusx"/>
    </font>
    <font>
      <b/>
      <sz val="11"/>
      <color theme="1"/>
      <name val="Calibri"/>
      <family val="2"/>
    </font>
    <font>
      <b/>
      <sz val="9.6999999999999993"/>
      <color theme="1"/>
      <name val="AcadNusx"/>
    </font>
  </fonts>
  <fills count="4">
    <fill>
      <patternFill patternType="none"/>
    </fill>
    <fill>
      <patternFill patternType="gray125"/>
    </fill>
    <fill>
      <patternFill patternType="solid">
        <fgColor rgb="FFA5A5A5"/>
      </patternFill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2" fillId="2" borderId="7" applyNumberFormat="0" applyAlignment="0" applyProtection="0"/>
    <xf numFmtId="0" fontId="4" fillId="0" borderId="0"/>
  </cellStyleXfs>
  <cellXfs count="79">
    <xf numFmtId="0" fontId="0" fillId="0" borderId="0" xfId="0"/>
    <xf numFmtId="0" fontId="1" fillId="0" borderId="1" xfId="0" applyFont="1" applyBorder="1"/>
    <xf numFmtId="0" fontId="1" fillId="0" borderId="0" xfId="0" applyFont="1"/>
    <xf numFmtId="0" fontId="1" fillId="0" borderId="0" xfId="0" applyFont="1" applyBorder="1"/>
    <xf numFmtId="0" fontId="1" fillId="0" borderId="0" xfId="0" applyFont="1" applyBorder="1" applyAlignment="1">
      <alignment vertical="center"/>
    </xf>
    <xf numFmtId="0" fontId="1" fillId="0" borderId="1" xfId="0" applyFont="1" applyBorder="1" applyAlignment="1">
      <alignment horizontal="center"/>
    </xf>
    <xf numFmtId="0" fontId="1" fillId="3" borderId="1" xfId="0" applyFont="1" applyFill="1" applyBorder="1" applyAlignment="1">
      <alignment horizontal="center" vertical="center"/>
    </xf>
    <xf numFmtId="0" fontId="1" fillId="0" borderId="0" xfId="0" applyFont="1" applyBorder="1" applyAlignment="1">
      <alignment horizontal="left" vertical="top" wrapText="1"/>
    </xf>
    <xf numFmtId="0" fontId="1" fillId="0" borderId="0" xfId="0" applyFont="1" applyBorder="1" applyAlignment="1">
      <alignment horizontal="left" vertical="center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center" wrapText="1"/>
    </xf>
    <xf numFmtId="0" fontId="1" fillId="3" borderId="1" xfId="1" applyFont="1" applyFill="1" applyBorder="1" applyAlignment="1">
      <alignment horizontal="center" vertical="center"/>
    </xf>
    <xf numFmtId="2" fontId="1" fillId="3" borderId="5" xfId="0" applyNumberFormat="1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 wrapText="1"/>
    </xf>
    <xf numFmtId="0" fontId="1" fillId="3" borderId="5" xfId="0" applyFont="1" applyFill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1" fillId="3" borderId="5" xfId="1" applyFont="1" applyFill="1" applyBorder="1" applyAlignment="1">
      <alignment horizontal="center" vertical="center"/>
    </xf>
    <xf numFmtId="0" fontId="1" fillId="3" borderId="5" xfId="1" applyFont="1" applyFill="1" applyBorder="1" applyAlignment="1">
      <alignment horizontal="center" vertical="center" wrapText="1"/>
    </xf>
    <xf numFmtId="0" fontId="1" fillId="0" borderId="0" xfId="0" applyFont="1" applyBorder="1" applyAlignment="1">
      <alignment horizontal="center"/>
    </xf>
    <xf numFmtId="0" fontId="1" fillId="3" borderId="1" xfId="1" applyFont="1" applyFill="1" applyBorder="1" applyAlignment="1">
      <alignment horizontal="center" vertical="center" wrapText="1"/>
    </xf>
    <xf numFmtId="0" fontId="1" fillId="0" borderId="0" xfId="0" applyFont="1" applyBorder="1" applyAlignment="1">
      <alignment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/>
    <xf numFmtId="0" fontId="1" fillId="3" borderId="6" xfId="1" applyFont="1" applyFill="1" applyBorder="1" applyAlignment="1">
      <alignment horizontal="left" vertical="center" wrapText="1"/>
    </xf>
    <xf numFmtId="0" fontId="1" fillId="3" borderId="5" xfId="0" applyFont="1" applyFill="1" applyBorder="1" applyAlignment="1">
      <alignment horizontal="left" vertical="center" wrapText="1"/>
    </xf>
    <xf numFmtId="165" fontId="1" fillId="3" borderId="5" xfId="0" applyNumberFormat="1" applyFont="1" applyFill="1" applyBorder="1" applyAlignment="1">
      <alignment horizontal="center" vertical="center" wrapText="1"/>
    </xf>
    <xf numFmtId="165" fontId="1" fillId="3" borderId="5" xfId="0" applyNumberFormat="1" applyFont="1" applyFill="1" applyBorder="1" applyAlignment="1">
      <alignment horizontal="center" vertical="center"/>
    </xf>
    <xf numFmtId="164" fontId="1" fillId="3" borderId="5" xfId="0" applyNumberFormat="1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left" vertical="top" wrapText="1"/>
    </xf>
    <xf numFmtId="0" fontId="6" fillId="3" borderId="1" xfId="2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left" vertical="center" wrapText="1"/>
    </xf>
    <xf numFmtId="0" fontId="6" fillId="3" borderId="1" xfId="2" applyFont="1" applyFill="1" applyBorder="1" applyAlignment="1">
      <alignment horizontal="left" vertical="center" wrapText="1"/>
    </xf>
    <xf numFmtId="0" fontId="1" fillId="3" borderId="1" xfId="0" applyFont="1" applyFill="1" applyBorder="1" applyAlignment="1">
      <alignment horizontal="left" vertical="center" wrapText="1"/>
    </xf>
    <xf numFmtId="0" fontId="1" fillId="3" borderId="1" xfId="0" applyFont="1" applyFill="1" applyBorder="1" applyAlignment="1">
      <alignment horizontal="center" vertical="center" wrapText="1"/>
    </xf>
    <xf numFmtId="1" fontId="1" fillId="3" borderId="1" xfId="0" applyNumberFormat="1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left" vertical="center"/>
    </xf>
    <xf numFmtId="165" fontId="5" fillId="3" borderId="1" xfId="0" applyNumberFormat="1" applyFont="1" applyFill="1" applyBorder="1" applyAlignment="1">
      <alignment horizontal="center" vertical="center" wrapText="1"/>
    </xf>
    <xf numFmtId="2" fontId="5" fillId="3" borderId="1" xfId="0" applyNumberFormat="1" applyFont="1" applyFill="1" applyBorder="1" applyAlignment="1">
      <alignment horizontal="center" vertical="center" wrapText="1"/>
    </xf>
    <xf numFmtId="0" fontId="1" fillId="3" borderId="1" xfId="2" applyFont="1" applyFill="1" applyBorder="1" applyAlignment="1">
      <alignment horizontal="left" vertical="center" wrapText="1"/>
    </xf>
    <xf numFmtId="2" fontId="3" fillId="0" borderId="1" xfId="0" applyNumberFormat="1" applyFont="1" applyBorder="1" applyAlignment="1">
      <alignment horizontal="center"/>
    </xf>
    <xf numFmtId="2" fontId="1" fillId="0" borderId="1" xfId="0" applyNumberFormat="1" applyFont="1" applyBorder="1" applyAlignment="1">
      <alignment horizontal="center"/>
    </xf>
    <xf numFmtId="0" fontId="1" fillId="0" borderId="0" xfId="0" applyFont="1" applyAlignment="1">
      <alignment vertical="center" wrapText="1"/>
    </xf>
    <xf numFmtId="0" fontId="1" fillId="3" borderId="5" xfId="1" applyFont="1" applyFill="1" applyBorder="1" applyAlignment="1">
      <alignment horizontal="center" vertical="center"/>
    </xf>
    <xf numFmtId="0" fontId="1" fillId="3" borderId="5" xfId="1" applyFont="1" applyFill="1" applyBorder="1" applyAlignment="1">
      <alignment horizontal="center" vertical="center"/>
    </xf>
    <xf numFmtId="0" fontId="1" fillId="3" borderId="4" xfId="1" applyFont="1" applyFill="1" applyBorder="1" applyAlignment="1">
      <alignment horizontal="center" vertical="center"/>
    </xf>
    <xf numFmtId="0" fontId="1" fillId="3" borderId="1" xfId="1" applyFont="1" applyFill="1" applyBorder="1" applyAlignment="1">
      <alignment horizontal="center" vertical="center"/>
    </xf>
    <xf numFmtId="1" fontId="1" fillId="3" borderId="5" xfId="0" applyNumberFormat="1" applyFont="1" applyFill="1" applyBorder="1" applyAlignment="1">
      <alignment horizontal="center" vertical="center"/>
    </xf>
    <xf numFmtId="2" fontId="1" fillId="3" borderId="1" xfId="0" applyNumberFormat="1" applyFont="1" applyFill="1" applyBorder="1" applyAlignment="1">
      <alignment horizontal="center" vertical="center"/>
    </xf>
    <xf numFmtId="0" fontId="1" fillId="3" borderId="3" xfId="1" applyFont="1" applyFill="1" applyBorder="1" applyAlignment="1">
      <alignment horizontal="center" vertical="center"/>
    </xf>
    <xf numFmtId="0" fontId="1" fillId="3" borderId="5" xfId="1" applyFont="1" applyFill="1" applyBorder="1" applyAlignment="1">
      <alignment horizontal="center" vertical="center"/>
    </xf>
    <xf numFmtId="0" fontId="1" fillId="3" borderId="1" xfId="1" applyFont="1" applyFill="1" applyBorder="1" applyAlignment="1">
      <alignment vertical="center"/>
    </xf>
    <xf numFmtId="0" fontId="1" fillId="0" borderId="2" xfId="0" applyFont="1" applyBorder="1" applyAlignment="1">
      <alignment vertical="top"/>
    </xf>
    <xf numFmtId="0" fontId="1" fillId="0" borderId="13" xfId="0" applyFont="1" applyBorder="1" applyAlignment="1">
      <alignment vertical="top"/>
    </xf>
    <xf numFmtId="0" fontId="1" fillId="3" borderId="5" xfId="1" applyFont="1" applyFill="1" applyBorder="1" applyAlignment="1">
      <alignment horizontal="center" vertical="center"/>
    </xf>
    <xf numFmtId="0" fontId="1" fillId="3" borderId="1" xfId="1" applyFont="1" applyFill="1" applyBorder="1" applyAlignment="1">
      <alignment horizontal="center" vertical="center"/>
    </xf>
    <xf numFmtId="0" fontId="3" fillId="0" borderId="8" xfId="0" applyFont="1" applyBorder="1" applyAlignment="1">
      <alignment horizontal="center" vertical="top" wrapText="1"/>
    </xf>
    <xf numFmtId="0" fontId="3" fillId="0" borderId="9" xfId="0" applyFont="1" applyBorder="1" applyAlignment="1">
      <alignment horizontal="center" vertical="top" wrapText="1"/>
    </xf>
    <xf numFmtId="0" fontId="3" fillId="0" borderId="10" xfId="0" applyFont="1" applyBorder="1" applyAlignment="1">
      <alignment horizontal="center" vertical="top" wrapText="1"/>
    </xf>
    <xf numFmtId="0" fontId="3" fillId="0" borderId="11" xfId="0" applyFont="1" applyBorder="1" applyAlignment="1">
      <alignment horizontal="center" vertical="top" wrapText="1"/>
    </xf>
    <xf numFmtId="0" fontId="3" fillId="0" borderId="0" xfId="0" applyFont="1" applyBorder="1" applyAlignment="1">
      <alignment horizontal="center" vertical="top" wrapText="1"/>
    </xf>
    <xf numFmtId="0" fontId="3" fillId="0" borderId="12" xfId="0" applyFont="1" applyBorder="1" applyAlignment="1">
      <alignment horizontal="center" vertical="top" wrapText="1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1" fillId="3" borderId="3" xfId="1" applyFont="1" applyFill="1" applyBorder="1" applyAlignment="1">
      <alignment horizontal="center" vertical="center"/>
    </xf>
    <xf numFmtId="0" fontId="1" fillId="3" borderId="4" xfId="1" applyFont="1" applyFill="1" applyBorder="1" applyAlignment="1">
      <alignment horizontal="center" vertical="center"/>
    </xf>
    <xf numFmtId="0" fontId="1" fillId="3" borderId="5" xfId="1" applyFont="1" applyFill="1" applyBorder="1" applyAlignment="1">
      <alignment horizontal="center" vertical="center"/>
    </xf>
    <xf numFmtId="0" fontId="3" fillId="0" borderId="1" xfId="0" applyFont="1" applyBorder="1" applyAlignment="1">
      <alignment horizontal="left" vertical="center" wrapText="1"/>
    </xf>
    <xf numFmtId="0" fontId="3" fillId="0" borderId="3" xfId="0" applyFont="1" applyBorder="1" applyAlignment="1">
      <alignment horizontal="left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right" vertical="top"/>
    </xf>
    <xf numFmtId="0" fontId="3" fillId="0" borderId="14" xfId="0" applyFont="1" applyBorder="1" applyAlignment="1">
      <alignment horizontal="right" vertical="top"/>
    </xf>
    <xf numFmtId="0" fontId="3" fillId="0" borderId="1" xfId="0" applyFont="1" applyBorder="1" applyAlignment="1">
      <alignment horizontal="center" vertical="center" wrapText="1"/>
    </xf>
    <xf numFmtId="0" fontId="3" fillId="0" borderId="0" xfId="0" applyFont="1" applyAlignment="1">
      <alignment horizontal="center" wrapText="1"/>
    </xf>
    <xf numFmtId="0" fontId="1" fillId="3" borderId="1" xfId="1" applyFont="1" applyFill="1" applyBorder="1" applyAlignment="1">
      <alignment horizontal="center" vertical="center"/>
    </xf>
  </cellXfs>
  <cellStyles count="3">
    <cellStyle name="Check Cell" xfId="1" builtinId="23"/>
    <cellStyle name="Normal" xfId="0" builtinId="0"/>
    <cellStyle name="Normal_Sheet1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71"/>
  <sheetViews>
    <sheetView tabSelected="1" zoomScale="88" zoomScaleNormal="88" workbookViewId="0">
      <selection activeCell="I10" sqref="I10"/>
    </sheetView>
  </sheetViews>
  <sheetFormatPr defaultColWidth="9.140625" defaultRowHeight="15.75" x14ac:dyDescent="0.3"/>
  <cols>
    <col min="1" max="1" width="2.85546875" style="2" customWidth="1"/>
    <col min="2" max="2" width="40.42578125" style="2" customWidth="1"/>
    <col min="3" max="3" width="13.5703125" style="2" customWidth="1"/>
    <col min="4" max="4" width="8.5703125" style="2" customWidth="1"/>
    <col min="5" max="5" width="10.140625" style="2" hidden="1" customWidth="1"/>
    <col min="6" max="6" width="10.140625" style="2" customWidth="1"/>
    <col min="7" max="7" width="15.140625" style="2" customWidth="1"/>
    <col min="8" max="8" width="12.28515625" style="2" customWidth="1"/>
    <col min="9" max="11" width="9.140625" style="2"/>
    <col min="12" max="12" width="10.42578125" style="2" bestFit="1" customWidth="1"/>
    <col min="13" max="17" width="9.140625" style="2"/>
    <col min="18" max="18" width="9.7109375" style="2" bestFit="1" customWidth="1"/>
    <col min="19" max="16384" width="9.140625" style="2"/>
  </cols>
  <sheetData>
    <row r="1" spans="1:19" ht="16.149999999999999" customHeight="1" x14ac:dyDescent="0.3">
      <c r="A1" s="56" t="s">
        <v>160</v>
      </c>
      <c r="B1" s="57"/>
      <c r="C1" s="57"/>
      <c r="D1" s="57"/>
      <c r="E1" s="57"/>
      <c r="F1" s="57"/>
      <c r="G1" s="57"/>
      <c r="H1" s="58"/>
    </row>
    <row r="2" spans="1:19" ht="18.600000000000001" customHeight="1" x14ac:dyDescent="0.3">
      <c r="A2" s="59"/>
      <c r="B2" s="60"/>
      <c r="C2" s="60"/>
      <c r="D2" s="60"/>
      <c r="E2" s="60"/>
      <c r="F2" s="60"/>
      <c r="G2" s="60"/>
      <c r="H2" s="61"/>
    </row>
    <row r="3" spans="1:19" ht="20.45" customHeight="1" x14ac:dyDescent="0.3">
      <c r="A3" s="53"/>
      <c r="B3" s="52"/>
      <c r="C3" s="52"/>
      <c r="D3" s="52"/>
      <c r="E3" s="52"/>
      <c r="F3" s="52"/>
      <c r="G3" s="74" t="s">
        <v>162</v>
      </c>
      <c r="H3" s="75"/>
      <c r="I3" s="18"/>
      <c r="J3" s="3"/>
      <c r="K3" s="3"/>
      <c r="L3" s="3"/>
      <c r="M3" s="3"/>
      <c r="N3" s="3"/>
      <c r="O3" s="3"/>
      <c r="P3" s="3"/>
      <c r="Q3" s="3"/>
      <c r="R3" s="3"/>
      <c r="S3" s="3"/>
    </row>
    <row r="4" spans="1:19" ht="15.75" customHeight="1" x14ac:dyDescent="0.3">
      <c r="A4" s="62" t="s">
        <v>0</v>
      </c>
      <c r="B4" s="72" t="s">
        <v>1</v>
      </c>
      <c r="C4" s="68" t="s">
        <v>133</v>
      </c>
      <c r="D4" s="76" t="s">
        <v>2</v>
      </c>
      <c r="E4" s="76"/>
      <c r="F4" s="76"/>
      <c r="G4" s="73" t="s">
        <v>161</v>
      </c>
      <c r="H4" s="62" t="s">
        <v>3</v>
      </c>
      <c r="I4" s="3"/>
      <c r="J4" s="3"/>
      <c r="K4" s="3"/>
      <c r="L4" s="3"/>
      <c r="M4" s="3"/>
      <c r="N4" s="3"/>
      <c r="O4" s="3"/>
      <c r="P4" s="3"/>
      <c r="Q4" s="3"/>
      <c r="R4" s="3"/>
      <c r="S4" s="3"/>
    </row>
    <row r="5" spans="1:19" ht="15.75" customHeight="1" x14ac:dyDescent="0.3">
      <c r="A5" s="63"/>
      <c r="B5" s="72"/>
      <c r="C5" s="68"/>
      <c r="D5" s="70" t="s">
        <v>11</v>
      </c>
      <c r="E5" s="70" t="s">
        <v>12</v>
      </c>
      <c r="F5" s="73" t="s">
        <v>163</v>
      </c>
      <c r="G5" s="70"/>
      <c r="H5" s="63"/>
      <c r="I5" s="3"/>
      <c r="J5" s="3"/>
      <c r="K5" s="3"/>
      <c r="L5" s="4"/>
      <c r="M5" s="3"/>
      <c r="N5" s="3"/>
      <c r="O5" s="3"/>
      <c r="P5" s="3"/>
      <c r="Q5" s="3"/>
      <c r="R5" s="3"/>
      <c r="S5" s="3"/>
    </row>
    <row r="6" spans="1:19" ht="16.5" customHeight="1" x14ac:dyDescent="0.3">
      <c r="A6" s="63"/>
      <c r="B6" s="72"/>
      <c r="C6" s="68"/>
      <c r="D6" s="70"/>
      <c r="E6" s="70"/>
      <c r="F6" s="70"/>
      <c r="G6" s="70"/>
      <c r="H6" s="63"/>
      <c r="I6" s="3"/>
      <c r="J6" s="3"/>
      <c r="K6" s="3"/>
      <c r="L6" s="4"/>
      <c r="M6" s="3"/>
      <c r="N6" s="3"/>
      <c r="O6" s="3"/>
      <c r="P6" s="3"/>
      <c r="Q6" s="3"/>
      <c r="R6" s="3"/>
      <c r="S6" s="3"/>
    </row>
    <row r="7" spans="1:19" ht="15" customHeight="1" x14ac:dyDescent="0.3">
      <c r="A7" s="63"/>
      <c r="B7" s="72"/>
      <c r="C7" s="68"/>
      <c r="D7" s="70"/>
      <c r="E7" s="70"/>
      <c r="F7" s="70"/>
      <c r="G7" s="70"/>
      <c r="H7" s="63"/>
      <c r="I7" s="3"/>
      <c r="J7" s="3"/>
      <c r="K7" s="3"/>
      <c r="L7" s="4"/>
      <c r="M7" s="3"/>
      <c r="N7" s="3"/>
      <c r="O7" s="3"/>
      <c r="P7" s="3"/>
      <c r="Q7" s="3"/>
      <c r="R7" s="3"/>
      <c r="S7" s="3"/>
    </row>
    <row r="8" spans="1:19" ht="16.5" customHeight="1" x14ac:dyDescent="0.3">
      <c r="A8" s="63"/>
      <c r="B8" s="62"/>
      <c r="C8" s="69"/>
      <c r="D8" s="71"/>
      <c r="E8" s="71"/>
      <c r="F8" s="71"/>
      <c r="G8" s="71"/>
      <c r="H8" s="64"/>
      <c r="I8" s="3"/>
      <c r="J8" s="3"/>
      <c r="K8" s="3"/>
      <c r="L8" s="3"/>
      <c r="M8" s="3"/>
      <c r="N8" s="3"/>
      <c r="O8" s="3"/>
      <c r="P8" s="3"/>
      <c r="Q8" s="3"/>
      <c r="R8" s="3"/>
      <c r="S8" s="3"/>
    </row>
    <row r="9" spans="1:19" ht="16.5" customHeight="1" x14ac:dyDescent="0.3">
      <c r="A9" s="11">
        <v>1</v>
      </c>
      <c r="B9" s="11">
        <v>3</v>
      </c>
      <c r="C9" s="19">
        <v>4</v>
      </c>
      <c r="D9" s="6">
        <v>5</v>
      </c>
      <c r="E9" s="11">
        <v>6</v>
      </c>
      <c r="F9" s="55"/>
      <c r="G9" s="1"/>
      <c r="H9" s="1"/>
      <c r="I9" s="3"/>
      <c r="J9" s="3"/>
      <c r="K9" s="3"/>
      <c r="L9" s="3"/>
      <c r="M9" s="3"/>
      <c r="N9" s="3"/>
      <c r="O9" s="3"/>
      <c r="P9" s="3"/>
      <c r="Q9" s="3"/>
      <c r="R9" s="3"/>
      <c r="S9" s="3"/>
    </row>
    <row r="10" spans="1:19" ht="99" customHeight="1" x14ac:dyDescent="0.3">
      <c r="A10" s="49">
        <v>1</v>
      </c>
      <c r="B10" s="23" t="s">
        <v>16</v>
      </c>
      <c r="C10" s="13" t="s">
        <v>13</v>
      </c>
      <c r="D10" s="6"/>
      <c r="E10" s="46">
        <v>2</v>
      </c>
      <c r="F10" s="55">
        <v>5</v>
      </c>
      <c r="G10" s="6">
        <v>0</v>
      </c>
      <c r="H10" s="48">
        <v>0</v>
      </c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</row>
    <row r="11" spans="1:19" ht="78.75" customHeight="1" x14ac:dyDescent="0.3">
      <c r="A11" s="65">
        <v>2</v>
      </c>
      <c r="B11" s="32" t="s">
        <v>19</v>
      </c>
      <c r="C11" s="14" t="s">
        <v>7</v>
      </c>
      <c r="D11" s="14"/>
      <c r="E11" s="12">
        <v>15</v>
      </c>
      <c r="F11" s="55">
        <v>40</v>
      </c>
      <c r="G11" s="6">
        <v>0</v>
      </c>
      <c r="H11" s="48">
        <v>0</v>
      </c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</row>
    <row r="12" spans="1:19" x14ac:dyDescent="0.3">
      <c r="A12" s="66"/>
      <c r="B12" s="36" t="s">
        <v>20</v>
      </c>
      <c r="C12" s="13" t="s">
        <v>13</v>
      </c>
      <c r="D12" s="14"/>
      <c r="E12" s="12">
        <v>0.2</v>
      </c>
      <c r="F12" s="55">
        <v>0.5</v>
      </c>
      <c r="G12" s="6">
        <v>0</v>
      </c>
      <c r="H12" s="48">
        <v>0</v>
      </c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</row>
    <row r="13" spans="1:19" ht="47.25" x14ac:dyDescent="0.3">
      <c r="A13" s="66"/>
      <c r="B13" s="32" t="s">
        <v>72</v>
      </c>
      <c r="C13" s="13" t="s">
        <v>13</v>
      </c>
      <c r="D13" s="14"/>
      <c r="E13" s="12">
        <v>0.2</v>
      </c>
      <c r="F13" s="55">
        <v>0.5</v>
      </c>
      <c r="G13" s="6">
        <v>0</v>
      </c>
      <c r="H13" s="48">
        <v>0</v>
      </c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</row>
    <row r="14" spans="1:19" x14ac:dyDescent="0.3">
      <c r="A14" s="66"/>
      <c r="B14" s="24" t="s">
        <v>17</v>
      </c>
      <c r="C14" s="17" t="s">
        <v>6</v>
      </c>
      <c r="D14" s="13"/>
      <c r="E14" s="12">
        <v>10</v>
      </c>
      <c r="F14" s="55">
        <f t="shared" ref="F14" si="0">E14/2</f>
        <v>5</v>
      </c>
      <c r="G14" s="6">
        <v>0</v>
      </c>
      <c r="H14" s="48">
        <v>0</v>
      </c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</row>
    <row r="15" spans="1:19" x14ac:dyDescent="0.3">
      <c r="A15" s="67"/>
      <c r="B15" s="24" t="s">
        <v>18</v>
      </c>
      <c r="C15" s="17" t="s">
        <v>6</v>
      </c>
      <c r="D15" s="13"/>
      <c r="E15" s="12">
        <v>2</v>
      </c>
      <c r="F15" s="55">
        <v>5</v>
      </c>
      <c r="G15" s="6">
        <v>0</v>
      </c>
      <c r="H15" s="48">
        <v>0</v>
      </c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</row>
    <row r="16" spans="1:19" ht="110.25" x14ac:dyDescent="0.3">
      <c r="A16" s="65">
        <v>3</v>
      </c>
      <c r="B16" s="32" t="s">
        <v>150</v>
      </c>
      <c r="C16" s="13" t="s">
        <v>21</v>
      </c>
      <c r="D16" s="14"/>
      <c r="E16" s="47">
        <v>4</v>
      </c>
      <c r="F16" s="55">
        <v>10</v>
      </c>
      <c r="G16" s="6">
        <v>0</v>
      </c>
      <c r="H16" s="48">
        <v>0</v>
      </c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</row>
    <row r="17" spans="1:19" x14ac:dyDescent="0.3">
      <c r="A17" s="66"/>
      <c r="B17" s="36" t="s">
        <v>20</v>
      </c>
      <c r="C17" s="13" t="s">
        <v>13</v>
      </c>
      <c r="D17" s="14"/>
      <c r="E17" s="48">
        <v>0.4</v>
      </c>
      <c r="F17" s="55">
        <v>1</v>
      </c>
      <c r="G17" s="6">
        <v>0</v>
      </c>
      <c r="H17" s="48">
        <v>0</v>
      </c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</row>
    <row r="18" spans="1:19" x14ac:dyDescent="0.3">
      <c r="A18" s="66"/>
      <c r="B18" s="36" t="s">
        <v>77</v>
      </c>
      <c r="C18" s="13" t="s">
        <v>7</v>
      </c>
      <c r="D18" s="14"/>
      <c r="E18" s="48">
        <v>8</v>
      </c>
      <c r="F18" s="55">
        <v>20</v>
      </c>
      <c r="G18" s="6">
        <v>0</v>
      </c>
      <c r="H18" s="48">
        <v>0</v>
      </c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</row>
    <row r="19" spans="1:19" x14ac:dyDescent="0.3">
      <c r="A19" s="66"/>
      <c r="B19" s="36" t="s">
        <v>151</v>
      </c>
      <c r="C19" s="13" t="s">
        <v>7</v>
      </c>
      <c r="D19" s="14"/>
      <c r="E19" s="12">
        <v>8</v>
      </c>
      <c r="F19" s="55">
        <v>20</v>
      </c>
      <c r="G19" s="6">
        <v>0</v>
      </c>
      <c r="H19" s="48">
        <v>0</v>
      </c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</row>
    <row r="20" spans="1:19" ht="47.25" x14ac:dyDescent="0.3">
      <c r="A20" s="66"/>
      <c r="B20" s="32" t="s">
        <v>72</v>
      </c>
      <c r="C20" s="13" t="s">
        <v>13</v>
      </c>
      <c r="D20" s="14"/>
      <c r="E20" s="12">
        <v>0.4</v>
      </c>
      <c r="F20" s="55">
        <v>1</v>
      </c>
      <c r="G20" s="6">
        <v>0</v>
      </c>
      <c r="H20" s="48">
        <v>0</v>
      </c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</row>
    <row r="21" spans="1:19" x14ac:dyDescent="0.3">
      <c r="A21" s="66"/>
      <c r="B21" s="24" t="s">
        <v>17</v>
      </c>
      <c r="C21" s="17" t="s">
        <v>6</v>
      </c>
      <c r="D21" s="13"/>
      <c r="E21" s="12">
        <v>1.6</v>
      </c>
      <c r="F21" s="55">
        <v>4</v>
      </c>
      <c r="G21" s="6">
        <v>0</v>
      </c>
      <c r="H21" s="48">
        <v>0</v>
      </c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</row>
    <row r="22" spans="1:19" x14ac:dyDescent="0.3">
      <c r="A22" s="67"/>
      <c r="B22" s="24" t="s">
        <v>18</v>
      </c>
      <c r="C22" s="17" t="s">
        <v>6</v>
      </c>
      <c r="D22" s="13"/>
      <c r="E22" s="12">
        <v>1.6</v>
      </c>
      <c r="F22" s="55">
        <v>4</v>
      </c>
      <c r="G22" s="6">
        <v>0</v>
      </c>
      <c r="H22" s="48">
        <v>0</v>
      </c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</row>
    <row r="23" spans="1:19" ht="47.25" x14ac:dyDescent="0.3">
      <c r="A23" s="65">
        <v>4</v>
      </c>
      <c r="B23" s="32" t="s">
        <v>22</v>
      </c>
      <c r="C23" s="14" t="s">
        <v>8</v>
      </c>
      <c r="D23" s="14"/>
      <c r="E23" s="12">
        <v>1.8</v>
      </c>
      <c r="F23" s="55">
        <v>5.4</v>
      </c>
      <c r="G23" s="6">
        <v>0</v>
      </c>
      <c r="H23" s="48">
        <v>0</v>
      </c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</row>
    <row r="24" spans="1:19" x14ac:dyDescent="0.3">
      <c r="A24" s="66"/>
      <c r="B24" s="24" t="s">
        <v>24</v>
      </c>
      <c r="C24" s="14" t="s">
        <v>8</v>
      </c>
      <c r="D24" s="13">
        <v>1.03</v>
      </c>
      <c r="E24" s="12">
        <f>D24*E23</f>
        <v>1.8540000000000001</v>
      </c>
      <c r="F24" s="55">
        <f>D24*F23</f>
        <v>5.5620000000000003</v>
      </c>
      <c r="G24" s="6">
        <v>0</v>
      </c>
      <c r="H24" s="48">
        <v>0</v>
      </c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</row>
    <row r="25" spans="1:19" x14ac:dyDescent="0.3">
      <c r="A25" s="66"/>
      <c r="B25" s="24" t="s">
        <v>25</v>
      </c>
      <c r="C25" s="14" t="s">
        <v>14</v>
      </c>
      <c r="D25" s="13">
        <v>1.04</v>
      </c>
      <c r="E25" s="12">
        <f>D25*E23</f>
        <v>1.8720000000000001</v>
      </c>
      <c r="F25" s="55">
        <f>D25*F23</f>
        <v>5.6160000000000005</v>
      </c>
      <c r="G25" s="6">
        <v>0</v>
      </c>
      <c r="H25" s="48">
        <v>0</v>
      </c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</row>
    <row r="26" spans="1:19" x14ac:dyDescent="0.3">
      <c r="A26" s="66"/>
      <c r="B26" s="24" t="s">
        <v>4</v>
      </c>
      <c r="C26" s="14" t="s">
        <v>6</v>
      </c>
      <c r="D26" s="13">
        <v>4</v>
      </c>
      <c r="E26" s="12">
        <f>D26*E23</f>
        <v>7.2</v>
      </c>
      <c r="F26" s="55">
        <f>D26*F23</f>
        <v>21.6</v>
      </c>
      <c r="G26" s="6">
        <v>0</v>
      </c>
      <c r="H26" s="48">
        <v>0</v>
      </c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</row>
    <row r="27" spans="1:19" ht="47.25" x14ac:dyDescent="0.3">
      <c r="A27" s="78">
        <v>5</v>
      </c>
      <c r="B27" s="24" t="s">
        <v>23</v>
      </c>
      <c r="C27" s="13" t="s">
        <v>13</v>
      </c>
      <c r="D27" s="13"/>
      <c r="E27" s="12">
        <v>2</v>
      </c>
      <c r="F27" s="55">
        <v>6</v>
      </c>
      <c r="G27" s="6">
        <v>0</v>
      </c>
      <c r="H27" s="48">
        <v>0</v>
      </c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</row>
    <row r="28" spans="1:19" x14ac:dyDescent="0.3">
      <c r="A28" s="78"/>
      <c r="B28" s="24" t="s">
        <v>26</v>
      </c>
      <c r="C28" s="13" t="s">
        <v>13</v>
      </c>
      <c r="D28" s="13"/>
      <c r="E28" s="12">
        <v>2</v>
      </c>
      <c r="F28" s="55">
        <v>6</v>
      </c>
      <c r="G28" s="6">
        <v>0</v>
      </c>
      <c r="H28" s="48">
        <v>0</v>
      </c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</row>
    <row r="29" spans="1:19" ht="47.25" customHeight="1" x14ac:dyDescent="0.3">
      <c r="A29" s="65">
        <v>6</v>
      </c>
      <c r="B29" s="24" t="s">
        <v>76</v>
      </c>
      <c r="C29" s="13" t="s">
        <v>13</v>
      </c>
      <c r="D29" s="13"/>
      <c r="E29" s="12">
        <v>1.8</v>
      </c>
      <c r="F29" s="55">
        <v>4.5</v>
      </c>
      <c r="G29" s="6">
        <v>0</v>
      </c>
      <c r="H29" s="48">
        <v>0</v>
      </c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</row>
    <row r="30" spans="1:19" ht="31.5" x14ac:dyDescent="0.3">
      <c r="A30" s="66"/>
      <c r="B30" s="24" t="s">
        <v>51</v>
      </c>
      <c r="C30" s="13" t="s">
        <v>52</v>
      </c>
      <c r="D30" s="13">
        <v>0.41</v>
      </c>
      <c r="E30" s="12">
        <f>D30*E29</f>
        <v>0.73799999999999999</v>
      </c>
      <c r="F30" s="55">
        <f>D30*F29</f>
        <v>1.845</v>
      </c>
      <c r="G30" s="6">
        <v>0</v>
      </c>
      <c r="H30" s="48">
        <v>0</v>
      </c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</row>
    <row r="31" spans="1:19" x14ac:dyDescent="0.3">
      <c r="A31" s="66"/>
      <c r="B31" s="24" t="s">
        <v>53</v>
      </c>
      <c r="C31" s="13" t="s">
        <v>52</v>
      </c>
      <c r="D31" s="13">
        <v>0.6</v>
      </c>
      <c r="E31" s="12">
        <f>D31*E29</f>
        <v>1.08</v>
      </c>
      <c r="F31" s="55">
        <v>2.7</v>
      </c>
      <c r="G31" s="6">
        <v>0</v>
      </c>
      <c r="H31" s="48">
        <v>0</v>
      </c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</row>
    <row r="32" spans="1:19" ht="31.5" x14ac:dyDescent="0.3">
      <c r="A32" s="66"/>
      <c r="B32" s="24" t="s">
        <v>54</v>
      </c>
      <c r="C32" s="13" t="s">
        <v>52</v>
      </c>
      <c r="D32" s="13">
        <v>0.6</v>
      </c>
      <c r="E32" s="12">
        <f>D32*E29</f>
        <v>1.08</v>
      </c>
      <c r="F32" s="55">
        <v>2.7</v>
      </c>
      <c r="G32" s="6">
        <v>0</v>
      </c>
      <c r="H32" s="48">
        <v>0</v>
      </c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</row>
    <row r="33" spans="1:19" ht="31.5" x14ac:dyDescent="0.3">
      <c r="A33" s="67"/>
      <c r="B33" s="24" t="s">
        <v>55</v>
      </c>
      <c r="C33" s="13" t="s">
        <v>13</v>
      </c>
      <c r="D33" s="13">
        <v>0.24</v>
      </c>
      <c r="E33" s="12">
        <f>D33*E29</f>
        <v>0.432</v>
      </c>
      <c r="F33" s="55">
        <v>1.08</v>
      </c>
      <c r="G33" s="6">
        <v>0</v>
      </c>
      <c r="H33" s="48">
        <v>0</v>
      </c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</row>
    <row r="34" spans="1:19" ht="47.25" x14ac:dyDescent="0.3">
      <c r="A34" s="49">
        <v>7</v>
      </c>
      <c r="B34" s="24" t="s">
        <v>58</v>
      </c>
      <c r="C34" s="13" t="s">
        <v>56</v>
      </c>
      <c r="D34" s="13"/>
      <c r="E34" s="12">
        <v>0.2</v>
      </c>
      <c r="F34" s="55">
        <v>0.5</v>
      </c>
      <c r="G34" s="6">
        <v>0</v>
      </c>
      <c r="H34" s="48">
        <v>0</v>
      </c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</row>
    <row r="35" spans="1:19" ht="31.5" customHeight="1" x14ac:dyDescent="0.3">
      <c r="A35" s="65">
        <v>8</v>
      </c>
      <c r="B35" s="24" t="s">
        <v>59</v>
      </c>
      <c r="C35" s="13" t="s">
        <v>57</v>
      </c>
      <c r="D35" s="13"/>
      <c r="E35" s="12">
        <v>1.6</v>
      </c>
      <c r="F35" s="55">
        <v>4.8</v>
      </c>
      <c r="G35" s="6">
        <v>0</v>
      </c>
      <c r="H35" s="48">
        <v>0</v>
      </c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</row>
    <row r="36" spans="1:19" ht="31.5" x14ac:dyDescent="0.3">
      <c r="A36" s="67"/>
      <c r="B36" s="24" t="s">
        <v>60</v>
      </c>
      <c r="C36" s="13" t="s">
        <v>13</v>
      </c>
      <c r="D36" s="13"/>
      <c r="E36" s="12">
        <v>4</v>
      </c>
      <c r="F36" s="55">
        <v>12</v>
      </c>
      <c r="G36" s="6">
        <v>0</v>
      </c>
      <c r="H36" s="48">
        <v>0</v>
      </c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</row>
    <row r="37" spans="1:19" ht="31.5" x14ac:dyDescent="0.3">
      <c r="A37" s="65">
        <v>9</v>
      </c>
      <c r="B37" s="24" t="s">
        <v>63</v>
      </c>
      <c r="C37" s="13" t="s">
        <v>5</v>
      </c>
      <c r="D37" s="13"/>
      <c r="E37" s="12">
        <v>12</v>
      </c>
      <c r="F37" s="55">
        <v>30</v>
      </c>
      <c r="G37" s="6">
        <v>0</v>
      </c>
      <c r="H37" s="48">
        <v>0</v>
      </c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</row>
    <row r="38" spans="1:19" x14ac:dyDescent="0.3">
      <c r="A38" s="66"/>
      <c r="B38" s="24" t="s">
        <v>64</v>
      </c>
      <c r="C38" s="13" t="s">
        <v>6</v>
      </c>
      <c r="D38" s="13">
        <v>1.6</v>
      </c>
      <c r="E38" s="12">
        <f>D38*E37</f>
        <v>19.200000000000003</v>
      </c>
      <c r="F38" s="55">
        <v>48</v>
      </c>
      <c r="G38" s="6">
        <v>0</v>
      </c>
      <c r="H38" s="48">
        <v>0</v>
      </c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</row>
    <row r="39" spans="1:19" x14ac:dyDescent="0.3">
      <c r="A39" s="66"/>
      <c r="B39" s="24" t="s">
        <v>65</v>
      </c>
      <c r="C39" s="13" t="s">
        <v>13</v>
      </c>
      <c r="D39" s="13"/>
      <c r="E39" s="12">
        <v>0.24</v>
      </c>
      <c r="F39" s="55">
        <v>0.6</v>
      </c>
      <c r="G39" s="6">
        <v>0</v>
      </c>
      <c r="H39" s="48">
        <v>0</v>
      </c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</row>
    <row r="40" spans="1:19" x14ac:dyDescent="0.3">
      <c r="A40" s="67"/>
      <c r="B40" s="24" t="s">
        <v>66</v>
      </c>
      <c r="C40" s="13" t="s">
        <v>6</v>
      </c>
      <c r="D40" s="13">
        <v>0.15</v>
      </c>
      <c r="E40" s="12">
        <f>D40*E37</f>
        <v>1.7999999999999998</v>
      </c>
      <c r="F40" s="55">
        <v>4.5</v>
      </c>
      <c r="G40" s="6">
        <v>0</v>
      </c>
      <c r="H40" s="48">
        <v>0</v>
      </c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</row>
    <row r="41" spans="1:19" ht="31.5" x14ac:dyDescent="0.3">
      <c r="A41" s="65">
        <v>10</v>
      </c>
      <c r="B41" s="24" t="s">
        <v>154</v>
      </c>
      <c r="C41" s="13" t="s">
        <v>5</v>
      </c>
      <c r="D41" s="13"/>
      <c r="E41" s="12">
        <v>15</v>
      </c>
      <c r="F41" s="55">
        <v>45</v>
      </c>
      <c r="G41" s="6">
        <v>0</v>
      </c>
      <c r="H41" s="48">
        <v>0</v>
      </c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</row>
    <row r="42" spans="1:19" ht="47.25" x14ac:dyDescent="0.3">
      <c r="A42" s="66"/>
      <c r="B42" s="24" t="s">
        <v>155</v>
      </c>
      <c r="C42" s="13" t="s">
        <v>57</v>
      </c>
      <c r="D42" s="13"/>
      <c r="E42" s="12">
        <v>0.8</v>
      </c>
      <c r="F42" s="55">
        <v>2.4</v>
      </c>
      <c r="G42" s="6">
        <v>0</v>
      </c>
      <c r="H42" s="48">
        <v>0</v>
      </c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</row>
    <row r="43" spans="1:19" ht="31.5" x14ac:dyDescent="0.3">
      <c r="A43" s="66"/>
      <c r="B43" s="24" t="s">
        <v>60</v>
      </c>
      <c r="C43" s="13" t="s">
        <v>13</v>
      </c>
      <c r="D43" s="13"/>
      <c r="E43" s="12">
        <v>0.8</v>
      </c>
      <c r="F43" s="55">
        <v>2.4</v>
      </c>
      <c r="G43" s="6">
        <v>0</v>
      </c>
      <c r="H43" s="48">
        <v>0</v>
      </c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</row>
    <row r="44" spans="1:19" x14ac:dyDescent="0.3">
      <c r="A44" s="67"/>
      <c r="B44" s="24" t="s">
        <v>69</v>
      </c>
      <c r="C44" s="13" t="s">
        <v>8</v>
      </c>
      <c r="D44" s="6"/>
      <c r="E44" s="12">
        <v>0.8</v>
      </c>
      <c r="F44" s="55">
        <v>2.4</v>
      </c>
      <c r="G44" s="6">
        <v>0</v>
      </c>
      <c r="H44" s="48">
        <v>0</v>
      </c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</row>
    <row r="45" spans="1:19" ht="94.5" x14ac:dyDescent="0.3">
      <c r="A45" s="65">
        <v>11</v>
      </c>
      <c r="B45" s="28" t="s">
        <v>144</v>
      </c>
      <c r="C45" s="13" t="s">
        <v>13</v>
      </c>
      <c r="D45" s="13"/>
      <c r="E45" s="12">
        <v>4</v>
      </c>
      <c r="F45" s="55">
        <v>10</v>
      </c>
      <c r="G45" s="6">
        <v>0</v>
      </c>
      <c r="H45" s="48">
        <v>0</v>
      </c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</row>
    <row r="46" spans="1:19" ht="47.25" x14ac:dyDescent="0.3">
      <c r="A46" s="67"/>
      <c r="B46" s="28" t="s">
        <v>145</v>
      </c>
      <c r="C46" s="13" t="s">
        <v>13</v>
      </c>
      <c r="D46" s="13">
        <v>1.35</v>
      </c>
      <c r="E46" s="12">
        <f>E45*D46</f>
        <v>5.4</v>
      </c>
      <c r="F46" s="55">
        <v>13.5</v>
      </c>
      <c r="G46" s="6">
        <v>0</v>
      </c>
      <c r="H46" s="48">
        <v>0</v>
      </c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</row>
    <row r="47" spans="1:19" ht="31.5" x14ac:dyDescent="0.3">
      <c r="A47" s="65">
        <v>12</v>
      </c>
      <c r="B47" s="24" t="s">
        <v>67</v>
      </c>
      <c r="C47" s="13" t="s">
        <v>68</v>
      </c>
      <c r="D47" s="13"/>
      <c r="E47" s="12">
        <v>0.18</v>
      </c>
      <c r="F47" s="55">
        <v>0.54</v>
      </c>
      <c r="G47" s="6">
        <v>0</v>
      </c>
      <c r="H47" s="48">
        <v>0</v>
      </c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</row>
    <row r="48" spans="1:19" x14ac:dyDescent="0.3">
      <c r="A48" s="66"/>
      <c r="B48" s="24" t="s">
        <v>26</v>
      </c>
      <c r="C48" s="13" t="s">
        <v>13</v>
      </c>
      <c r="D48" s="13">
        <v>102</v>
      </c>
      <c r="E48" s="12">
        <f>D48*E47</f>
        <v>18.36</v>
      </c>
      <c r="F48" s="55">
        <v>55.08</v>
      </c>
      <c r="G48" s="6">
        <v>0</v>
      </c>
      <c r="H48" s="48">
        <v>0</v>
      </c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</row>
    <row r="49" spans="1:19" x14ac:dyDescent="0.3">
      <c r="A49" s="66"/>
      <c r="B49" s="24" t="s">
        <v>69</v>
      </c>
      <c r="C49" s="13" t="s">
        <v>8</v>
      </c>
      <c r="D49" s="6"/>
      <c r="E49" s="12">
        <v>1.35</v>
      </c>
      <c r="F49" s="55">
        <v>4.05</v>
      </c>
      <c r="G49" s="6">
        <v>0</v>
      </c>
      <c r="H49" s="48">
        <v>0</v>
      </c>
      <c r="I49" s="15"/>
      <c r="J49" s="3"/>
      <c r="K49" s="3"/>
      <c r="L49" s="15"/>
      <c r="M49" s="3"/>
      <c r="N49" s="3"/>
      <c r="O49" s="3"/>
      <c r="P49" s="3"/>
      <c r="Q49" s="3"/>
      <c r="R49" s="3"/>
      <c r="S49" s="3"/>
    </row>
    <row r="50" spans="1:19" x14ac:dyDescent="0.3">
      <c r="A50" s="66"/>
      <c r="B50" s="24" t="s">
        <v>70</v>
      </c>
      <c r="C50" s="13" t="s">
        <v>5</v>
      </c>
      <c r="D50" s="13"/>
      <c r="E50" s="12">
        <v>18</v>
      </c>
      <c r="F50" s="55">
        <v>54</v>
      </c>
      <c r="G50" s="6">
        <v>0</v>
      </c>
      <c r="H50" s="48">
        <v>0</v>
      </c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</row>
    <row r="51" spans="1:19" ht="31.5" x14ac:dyDescent="0.3">
      <c r="A51" s="66"/>
      <c r="B51" s="24" t="s">
        <v>80</v>
      </c>
      <c r="C51" s="13" t="s">
        <v>13</v>
      </c>
      <c r="D51" s="13"/>
      <c r="E51" s="12">
        <v>0.36</v>
      </c>
      <c r="F51" s="55">
        <v>1.08</v>
      </c>
      <c r="G51" s="6">
        <v>0</v>
      </c>
      <c r="H51" s="48">
        <v>0</v>
      </c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</row>
    <row r="52" spans="1:19" x14ac:dyDescent="0.3">
      <c r="A52" s="67"/>
      <c r="B52" s="24" t="s">
        <v>4</v>
      </c>
      <c r="C52" s="13" t="s">
        <v>6</v>
      </c>
      <c r="D52" s="13"/>
      <c r="E52" s="12">
        <v>4</v>
      </c>
      <c r="F52" s="55">
        <v>12</v>
      </c>
      <c r="G52" s="6">
        <v>0</v>
      </c>
      <c r="H52" s="48">
        <v>0</v>
      </c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</row>
    <row r="53" spans="1:19" ht="31.5" x14ac:dyDescent="0.3">
      <c r="A53" s="65">
        <v>13</v>
      </c>
      <c r="B53" s="24" t="s">
        <v>61</v>
      </c>
      <c r="C53" s="13" t="s">
        <v>57</v>
      </c>
      <c r="D53" s="13"/>
      <c r="E53" s="12">
        <v>0.2</v>
      </c>
      <c r="F53" s="55">
        <v>0.5</v>
      </c>
      <c r="G53" s="6">
        <v>0</v>
      </c>
      <c r="H53" s="48">
        <v>0</v>
      </c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</row>
    <row r="54" spans="1:19" ht="21.75" customHeight="1" x14ac:dyDescent="0.3">
      <c r="A54" s="67"/>
      <c r="B54" s="24" t="s">
        <v>62</v>
      </c>
      <c r="C54" s="13" t="s">
        <v>6</v>
      </c>
      <c r="D54" s="25">
        <v>28</v>
      </c>
      <c r="E54" s="26">
        <f>D54*E53</f>
        <v>5.6000000000000005</v>
      </c>
      <c r="F54" s="55">
        <v>14</v>
      </c>
      <c r="G54" s="6">
        <v>0</v>
      </c>
      <c r="H54" s="48">
        <v>0</v>
      </c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</row>
    <row r="55" spans="1:19" ht="47.25" x14ac:dyDescent="0.3">
      <c r="A55" s="65">
        <v>14</v>
      </c>
      <c r="B55" s="24" t="s">
        <v>71</v>
      </c>
      <c r="C55" s="13" t="s">
        <v>13</v>
      </c>
      <c r="D55" s="13"/>
      <c r="E55" s="27">
        <v>0.7</v>
      </c>
      <c r="F55" s="55">
        <v>2.1</v>
      </c>
      <c r="G55" s="6">
        <v>0</v>
      </c>
      <c r="H55" s="48">
        <v>0</v>
      </c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</row>
    <row r="56" spans="1:19" x14ac:dyDescent="0.3">
      <c r="A56" s="66"/>
      <c r="B56" s="24" t="s">
        <v>26</v>
      </c>
      <c r="C56" s="13" t="s">
        <v>13</v>
      </c>
      <c r="D56" s="13">
        <v>1.02</v>
      </c>
      <c r="E56" s="12">
        <f>D56*E55</f>
        <v>0.71399999999999997</v>
      </c>
      <c r="F56" s="55">
        <v>2.1419999999999999</v>
      </c>
      <c r="G56" s="6">
        <v>0</v>
      </c>
      <c r="H56" s="48">
        <v>0</v>
      </c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</row>
    <row r="57" spans="1:19" x14ac:dyDescent="0.3">
      <c r="A57" s="66"/>
      <c r="B57" s="24" t="s">
        <v>69</v>
      </c>
      <c r="C57" s="13" t="s">
        <v>8</v>
      </c>
      <c r="D57" s="6"/>
      <c r="E57" s="12">
        <v>0.4</v>
      </c>
      <c r="F57" s="55">
        <v>1.2</v>
      </c>
      <c r="G57" s="6">
        <v>0</v>
      </c>
      <c r="H57" s="48">
        <v>0</v>
      </c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</row>
    <row r="58" spans="1:19" x14ac:dyDescent="0.3">
      <c r="A58" s="66"/>
      <c r="B58" s="24" t="s">
        <v>24</v>
      </c>
      <c r="C58" s="13" t="s">
        <v>8</v>
      </c>
      <c r="D58" s="14"/>
      <c r="E58" s="12">
        <v>0.4</v>
      </c>
      <c r="F58" s="55">
        <v>1.2</v>
      </c>
      <c r="G58" s="6">
        <v>0</v>
      </c>
      <c r="H58" s="48">
        <v>0</v>
      </c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</row>
    <row r="59" spans="1:19" x14ac:dyDescent="0.3">
      <c r="A59" s="66"/>
      <c r="B59" s="24" t="s">
        <v>70</v>
      </c>
      <c r="C59" s="13" t="s">
        <v>5</v>
      </c>
      <c r="D59" s="13"/>
      <c r="E59" s="12">
        <v>3.9750000000000001</v>
      </c>
      <c r="F59" s="55">
        <v>12</v>
      </c>
      <c r="G59" s="6">
        <v>0</v>
      </c>
      <c r="H59" s="48">
        <v>0</v>
      </c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</row>
    <row r="60" spans="1:19" ht="31.5" x14ac:dyDescent="0.3">
      <c r="A60" s="67"/>
      <c r="B60" s="24" t="s">
        <v>79</v>
      </c>
      <c r="C60" s="13" t="s">
        <v>13</v>
      </c>
      <c r="D60" s="13"/>
      <c r="E60" s="12">
        <v>0.35</v>
      </c>
      <c r="F60" s="55">
        <v>1.05</v>
      </c>
      <c r="G60" s="6">
        <v>0</v>
      </c>
      <c r="H60" s="48">
        <v>0</v>
      </c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</row>
    <row r="61" spans="1:19" ht="66.75" customHeight="1" x14ac:dyDescent="0.3">
      <c r="A61" s="65">
        <v>15</v>
      </c>
      <c r="B61" s="28" t="s">
        <v>141</v>
      </c>
      <c r="C61" s="13" t="s">
        <v>13</v>
      </c>
      <c r="D61" s="13"/>
      <c r="E61" s="12">
        <v>0.8</v>
      </c>
      <c r="F61" s="55">
        <v>2</v>
      </c>
      <c r="G61" s="6">
        <v>0</v>
      </c>
      <c r="H61" s="48">
        <v>0</v>
      </c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</row>
    <row r="62" spans="1:19" ht="31.5" x14ac:dyDescent="0.3">
      <c r="A62" s="66"/>
      <c r="B62" s="24" t="s">
        <v>51</v>
      </c>
      <c r="C62" s="13" t="s">
        <v>52</v>
      </c>
      <c r="D62" s="13">
        <v>0.41</v>
      </c>
      <c r="E62" s="12">
        <f>D62*E61</f>
        <v>0.32800000000000001</v>
      </c>
      <c r="F62" s="55">
        <v>0.82</v>
      </c>
      <c r="G62" s="6">
        <v>0</v>
      </c>
      <c r="H62" s="48">
        <v>0</v>
      </c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</row>
    <row r="63" spans="1:19" x14ac:dyDescent="0.3">
      <c r="A63" s="66"/>
      <c r="B63" s="24" t="s">
        <v>53</v>
      </c>
      <c r="C63" s="13" t="s">
        <v>52</v>
      </c>
      <c r="D63" s="13">
        <v>0.6</v>
      </c>
      <c r="E63" s="12">
        <f>D63*E61</f>
        <v>0.48</v>
      </c>
      <c r="F63" s="55">
        <v>1.2</v>
      </c>
      <c r="G63" s="6">
        <v>0</v>
      </c>
      <c r="H63" s="48">
        <v>0</v>
      </c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</row>
    <row r="64" spans="1:19" ht="31.5" x14ac:dyDescent="0.3">
      <c r="A64" s="66"/>
      <c r="B64" s="24" t="s">
        <v>54</v>
      </c>
      <c r="C64" s="13" t="s">
        <v>52</v>
      </c>
      <c r="D64" s="13">
        <v>0.6</v>
      </c>
      <c r="E64" s="12">
        <f>D64*E61</f>
        <v>0.48</v>
      </c>
      <c r="F64" s="55">
        <v>1.2</v>
      </c>
      <c r="G64" s="6">
        <v>0</v>
      </c>
      <c r="H64" s="48">
        <v>0</v>
      </c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</row>
    <row r="65" spans="1:19" ht="31.5" x14ac:dyDescent="0.3">
      <c r="A65" s="67"/>
      <c r="B65" s="24" t="s">
        <v>55</v>
      </c>
      <c r="C65" s="13" t="s">
        <v>13</v>
      </c>
      <c r="D65" s="13">
        <v>0.24</v>
      </c>
      <c r="E65" s="12">
        <f>D65*E61</f>
        <v>0.192</v>
      </c>
      <c r="F65" s="55">
        <v>0.48</v>
      </c>
      <c r="G65" s="6">
        <v>0</v>
      </c>
      <c r="H65" s="48">
        <v>0</v>
      </c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</row>
    <row r="66" spans="1:19" ht="31.5" customHeight="1" x14ac:dyDescent="0.3">
      <c r="A66" s="49">
        <v>16</v>
      </c>
      <c r="B66" s="24" t="s">
        <v>82</v>
      </c>
      <c r="C66" s="17" t="s">
        <v>5</v>
      </c>
      <c r="D66" s="13"/>
      <c r="E66" s="12">
        <v>80</v>
      </c>
      <c r="F66" s="55">
        <v>200</v>
      </c>
      <c r="G66" s="6">
        <v>0</v>
      </c>
      <c r="H66" s="48">
        <v>0</v>
      </c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</row>
    <row r="67" spans="1:19" ht="31.5" x14ac:dyDescent="0.3">
      <c r="A67" s="46">
        <v>17</v>
      </c>
      <c r="B67" s="24" t="s">
        <v>81</v>
      </c>
      <c r="C67" s="17" t="s">
        <v>13</v>
      </c>
      <c r="D67" s="13"/>
      <c r="E67" s="12">
        <v>2</v>
      </c>
      <c r="F67" s="55">
        <v>5</v>
      </c>
      <c r="G67" s="6">
        <v>0</v>
      </c>
      <c r="H67" s="48">
        <v>0</v>
      </c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</row>
    <row r="68" spans="1:19" ht="31.5" x14ac:dyDescent="0.3">
      <c r="A68" s="65">
        <v>18</v>
      </c>
      <c r="B68" s="28" t="s">
        <v>123</v>
      </c>
      <c r="C68" s="14" t="s">
        <v>5</v>
      </c>
      <c r="D68" s="13"/>
      <c r="E68" s="12">
        <v>50</v>
      </c>
      <c r="F68" s="55">
        <v>150</v>
      </c>
      <c r="G68" s="6">
        <v>0</v>
      </c>
      <c r="H68" s="48">
        <v>0</v>
      </c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</row>
    <row r="69" spans="1:19" ht="23.25" customHeight="1" x14ac:dyDescent="0.3">
      <c r="A69" s="67"/>
      <c r="B69" s="39" t="s">
        <v>88</v>
      </c>
      <c r="C69" s="29" t="s">
        <v>113</v>
      </c>
      <c r="D69" s="13"/>
      <c r="E69" s="29">
        <v>360</v>
      </c>
      <c r="F69" s="55">
        <v>900</v>
      </c>
      <c r="G69" s="6">
        <v>0</v>
      </c>
      <c r="H69" s="48">
        <v>0</v>
      </c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</row>
    <row r="70" spans="1:19" ht="48" customHeight="1" x14ac:dyDescent="0.3">
      <c r="A70" s="78">
        <v>19</v>
      </c>
      <c r="B70" s="39" t="s">
        <v>84</v>
      </c>
      <c r="C70" s="29" t="s">
        <v>111</v>
      </c>
      <c r="D70" s="13"/>
      <c r="E70" s="29">
        <v>0.12</v>
      </c>
      <c r="F70" s="55">
        <v>0.6</v>
      </c>
      <c r="G70" s="6">
        <v>0</v>
      </c>
      <c r="H70" s="48">
        <v>0</v>
      </c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</row>
    <row r="71" spans="1:19" x14ac:dyDescent="0.3">
      <c r="A71" s="78"/>
      <c r="B71" s="39" t="s">
        <v>85</v>
      </c>
      <c r="C71" s="29" t="s">
        <v>111</v>
      </c>
      <c r="D71" s="13"/>
      <c r="E71" s="29">
        <f>E70*1.05</f>
        <v>0.126</v>
      </c>
      <c r="F71" s="55">
        <v>0.63</v>
      </c>
      <c r="G71" s="6">
        <v>0</v>
      </c>
      <c r="H71" s="48">
        <v>0</v>
      </c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</row>
    <row r="72" spans="1:19" x14ac:dyDescent="0.3">
      <c r="A72" s="78"/>
      <c r="B72" s="39" t="s">
        <v>128</v>
      </c>
      <c r="C72" s="29" t="s">
        <v>6</v>
      </c>
      <c r="D72" s="13"/>
      <c r="E72" s="29">
        <f>E70*7.2</f>
        <v>0.86399999999999999</v>
      </c>
      <c r="F72" s="55">
        <v>4.32</v>
      </c>
      <c r="G72" s="6">
        <v>0</v>
      </c>
      <c r="H72" s="48">
        <v>0</v>
      </c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</row>
    <row r="73" spans="1:19" ht="63" customHeight="1" x14ac:dyDescent="0.3">
      <c r="A73" s="78">
        <v>20</v>
      </c>
      <c r="B73" s="39" t="s">
        <v>86</v>
      </c>
      <c r="C73" s="29" t="s">
        <v>112</v>
      </c>
      <c r="D73" s="13"/>
      <c r="E73" s="29">
        <v>25</v>
      </c>
      <c r="F73" s="55">
        <v>75</v>
      </c>
      <c r="G73" s="6">
        <v>0</v>
      </c>
      <c r="H73" s="48">
        <v>0</v>
      </c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</row>
    <row r="74" spans="1:19" ht="31.5" x14ac:dyDescent="0.3">
      <c r="A74" s="78"/>
      <c r="B74" s="39" t="s">
        <v>87</v>
      </c>
      <c r="C74" s="29" t="s">
        <v>112</v>
      </c>
      <c r="D74" s="13"/>
      <c r="E74" s="29">
        <f>E73*1.2</f>
        <v>30</v>
      </c>
      <c r="F74" s="55">
        <v>90</v>
      </c>
      <c r="G74" s="6">
        <v>0</v>
      </c>
      <c r="H74" s="48">
        <v>0</v>
      </c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</row>
    <row r="75" spans="1:19" ht="31.5" x14ac:dyDescent="0.3">
      <c r="A75" s="78"/>
      <c r="B75" s="39" t="s">
        <v>127</v>
      </c>
      <c r="C75" s="29" t="s">
        <v>112</v>
      </c>
      <c r="D75" s="13"/>
      <c r="E75" s="29">
        <v>8</v>
      </c>
      <c r="F75" s="55">
        <v>24</v>
      </c>
      <c r="G75" s="6">
        <v>0</v>
      </c>
      <c r="H75" s="48">
        <v>0</v>
      </c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</row>
    <row r="76" spans="1:19" ht="20.25" customHeight="1" x14ac:dyDescent="0.3">
      <c r="A76" s="78"/>
      <c r="B76" s="39" t="s">
        <v>88</v>
      </c>
      <c r="C76" s="29" t="s">
        <v>113</v>
      </c>
      <c r="D76" s="13"/>
      <c r="E76" s="29">
        <v>150</v>
      </c>
      <c r="F76" s="55">
        <v>450</v>
      </c>
      <c r="G76" s="6">
        <v>0</v>
      </c>
      <c r="H76" s="48">
        <v>0</v>
      </c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</row>
    <row r="77" spans="1:19" ht="48" customHeight="1" x14ac:dyDescent="0.3">
      <c r="A77" s="78">
        <v>21</v>
      </c>
      <c r="B77" s="39" t="s">
        <v>89</v>
      </c>
      <c r="C77" s="29" t="s">
        <v>112</v>
      </c>
      <c r="D77" s="13"/>
      <c r="E77" s="29">
        <v>10</v>
      </c>
      <c r="F77" s="55">
        <v>25</v>
      </c>
      <c r="G77" s="6">
        <v>0</v>
      </c>
      <c r="H77" s="48">
        <v>0</v>
      </c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</row>
    <row r="78" spans="1:19" ht="31.5" x14ac:dyDescent="0.3">
      <c r="A78" s="78"/>
      <c r="B78" s="39" t="s">
        <v>90</v>
      </c>
      <c r="C78" s="29" t="s">
        <v>112</v>
      </c>
      <c r="D78" s="13"/>
      <c r="E78" s="29">
        <v>20</v>
      </c>
      <c r="F78" s="55">
        <v>50</v>
      </c>
      <c r="G78" s="6">
        <v>0</v>
      </c>
      <c r="H78" s="48">
        <v>0</v>
      </c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</row>
    <row r="79" spans="1:19" x14ac:dyDescent="0.3">
      <c r="A79" s="78"/>
      <c r="B79" s="39" t="s">
        <v>126</v>
      </c>
      <c r="C79" s="29" t="s">
        <v>6</v>
      </c>
      <c r="D79" s="13"/>
      <c r="E79" s="29">
        <v>3.6</v>
      </c>
      <c r="F79" s="55">
        <v>9</v>
      </c>
      <c r="G79" s="6">
        <v>0</v>
      </c>
      <c r="H79" s="48">
        <v>0</v>
      </c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</row>
    <row r="80" spans="1:19" ht="48" customHeight="1" x14ac:dyDescent="0.3">
      <c r="A80" s="78">
        <v>22</v>
      </c>
      <c r="B80" s="39" t="s">
        <v>91</v>
      </c>
      <c r="C80" s="29" t="s">
        <v>112</v>
      </c>
      <c r="D80" s="13"/>
      <c r="E80" s="29">
        <v>30</v>
      </c>
      <c r="F80" s="55">
        <v>75</v>
      </c>
      <c r="G80" s="6">
        <v>0</v>
      </c>
      <c r="H80" s="48">
        <v>0</v>
      </c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</row>
    <row r="81" spans="1:19" ht="31.5" x14ac:dyDescent="0.3">
      <c r="A81" s="78"/>
      <c r="B81" s="39" t="s">
        <v>92</v>
      </c>
      <c r="C81" s="29" t="s">
        <v>112</v>
      </c>
      <c r="D81" s="13"/>
      <c r="E81" s="29">
        <f>E80*1.25</f>
        <v>37.5</v>
      </c>
      <c r="F81" s="55">
        <v>93.75</v>
      </c>
      <c r="G81" s="6">
        <v>0</v>
      </c>
      <c r="H81" s="48">
        <v>0</v>
      </c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</row>
    <row r="82" spans="1:19" x14ac:dyDescent="0.3">
      <c r="A82" s="78"/>
      <c r="B82" s="39" t="s">
        <v>129</v>
      </c>
      <c r="C82" s="29" t="s">
        <v>6</v>
      </c>
      <c r="D82" s="13"/>
      <c r="E82" s="29">
        <f>E80*0.01</f>
        <v>0.3</v>
      </c>
      <c r="F82" s="55">
        <v>0.75</v>
      </c>
      <c r="G82" s="6">
        <v>0</v>
      </c>
      <c r="H82" s="48">
        <v>0</v>
      </c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</row>
    <row r="83" spans="1:19" ht="31.5" x14ac:dyDescent="0.3">
      <c r="A83" s="51">
        <v>23</v>
      </c>
      <c r="B83" s="39" t="s">
        <v>93</v>
      </c>
      <c r="C83" s="29" t="s">
        <v>114</v>
      </c>
      <c r="D83" s="13"/>
      <c r="E83" s="29">
        <v>40</v>
      </c>
      <c r="F83" s="55">
        <v>100</v>
      </c>
      <c r="G83" s="6">
        <v>0</v>
      </c>
      <c r="H83" s="48">
        <v>0</v>
      </c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</row>
    <row r="84" spans="1:19" ht="31.5" x14ac:dyDescent="0.3">
      <c r="A84" s="51">
        <v>24</v>
      </c>
      <c r="B84" s="39" t="s">
        <v>94</v>
      </c>
      <c r="C84" s="29" t="s">
        <v>116</v>
      </c>
      <c r="D84" s="13"/>
      <c r="E84" s="29">
        <v>10</v>
      </c>
      <c r="F84" s="55">
        <v>25</v>
      </c>
      <c r="G84" s="6">
        <v>0</v>
      </c>
      <c r="H84" s="48">
        <v>0</v>
      </c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</row>
    <row r="85" spans="1:19" ht="31.5" x14ac:dyDescent="0.3">
      <c r="A85" s="51">
        <v>25</v>
      </c>
      <c r="B85" s="30" t="s">
        <v>95</v>
      </c>
      <c r="C85" s="35" t="s">
        <v>117</v>
      </c>
      <c r="D85" s="13"/>
      <c r="E85" s="37">
        <v>1</v>
      </c>
      <c r="F85" s="55">
        <v>3</v>
      </c>
      <c r="G85" s="6">
        <v>0</v>
      </c>
      <c r="H85" s="48">
        <v>0</v>
      </c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</row>
    <row r="86" spans="1:19" x14ac:dyDescent="0.3">
      <c r="A86" s="78">
        <v>26</v>
      </c>
      <c r="B86" s="30" t="s">
        <v>96</v>
      </c>
      <c r="C86" s="35" t="s">
        <v>117</v>
      </c>
      <c r="D86" s="13"/>
      <c r="E86" s="37">
        <v>1</v>
      </c>
      <c r="F86" s="55">
        <v>3</v>
      </c>
      <c r="G86" s="6">
        <v>0</v>
      </c>
      <c r="H86" s="48">
        <v>0</v>
      </c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</row>
    <row r="87" spans="1:19" x14ac:dyDescent="0.3">
      <c r="A87" s="78"/>
      <c r="B87" s="30" t="s">
        <v>97</v>
      </c>
      <c r="C87" s="35" t="s">
        <v>117</v>
      </c>
      <c r="D87" s="13"/>
      <c r="E87" s="38">
        <v>0.24</v>
      </c>
      <c r="F87" s="55">
        <v>0.74</v>
      </c>
      <c r="G87" s="6">
        <v>0</v>
      </c>
      <c r="H87" s="48">
        <v>0</v>
      </c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</row>
    <row r="88" spans="1:19" x14ac:dyDescent="0.3">
      <c r="A88" s="78"/>
      <c r="B88" s="30" t="s">
        <v>98</v>
      </c>
      <c r="C88" s="35" t="s">
        <v>115</v>
      </c>
      <c r="D88" s="13"/>
      <c r="E88" s="37">
        <v>396</v>
      </c>
      <c r="F88" s="55">
        <v>1188</v>
      </c>
      <c r="G88" s="6">
        <v>0</v>
      </c>
      <c r="H88" s="48">
        <v>0</v>
      </c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</row>
    <row r="89" spans="1:19" ht="31.5" x14ac:dyDescent="0.3">
      <c r="A89" s="78">
        <v>27</v>
      </c>
      <c r="B89" s="30" t="s">
        <v>99</v>
      </c>
      <c r="C89" s="35" t="s">
        <v>118</v>
      </c>
      <c r="D89" s="13"/>
      <c r="E89" s="37">
        <v>30</v>
      </c>
      <c r="F89" s="55">
        <v>75</v>
      </c>
      <c r="G89" s="6">
        <v>0</v>
      </c>
      <c r="H89" s="48">
        <v>0</v>
      </c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</row>
    <row r="90" spans="1:19" ht="20.25" customHeight="1" x14ac:dyDescent="0.3">
      <c r="A90" s="78"/>
      <c r="B90" s="30" t="s">
        <v>100</v>
      </c>
      <c r="C90" s="35" t="s">
        <v>118</v>
      </c>
      <c r="D90" s="13"/>
      <c r="E90" s="37">
        <v>30</v>
      </c>
      <c r="F90" s="55">
        <v>75</v>
      </c>
      <c r="G90" s="6">
        <v>0</v>
      </c>
      <c r="H90" s="48">
        <v>0</v>
      </c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</row>
    <row r="91" spans="1:19" x14ac:dyDescent="0.3">
      <c r="A91" s="78"/>
      <c r="B91" s="30" t="s">
        <v>101</v>
      </c>
      <c r="C91" s="35" t="s">
        <v>115</v>
      </c>
      <c r="D91" s="13"/>
      <c r="E91" s="37">
        <v>4</v>
      </c>
      <c r="F91" s="55">
        <v>10</v>
      </c>
      <c r="G91" s="6">
        <v>0</v>
      </c>
      <c r="H91" s="48">
        <v>0</v>
      </c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</row>
    <row r="92" spans="1:19" x14ac:dyDescent="0.3">
      <c r="A92" s="78"/>
      <c r="B92" s="30" t="s">
        <v>102</v>
      </c>
      <c r="C92" s="35" t="s">
        <v>115</v>
      </c>
      <c r="D92" s="13"/>
      <c r="E92" s="37">
        <v>4</v>
      </c>
      <c r="F92" s="55">
        <v>10</v>
      </c>
      <c r="G92" s="6">
        <v>0</v>
      </c>
      <c r="H92" s="48">
        <v>0</v>
      </c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</row>
    <row r="93" spans="1:19" x14ac:dyDescent="0.3">
      <c r="A93" s="78"/>
      <c r="B93" s="30" t="s">
        <v>103</v>
      </c>
      <c r="C93" s="35" t="s">
        <v>115</v>
      </c>
      <c r="D93" s="13"/>
      <c r="E93" s="37">
        <v>4</v>
      </c>
      <c r="F93" s="55">
        <v>10</v>
      </c>
      <c r="G93" s="6">
        <v>0</v>
      </c>
      <c r="H93" s="48">
        <v>0</v>
      </c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</row>
    <row r="94" spans="1:19" ht="31.5" x14ac:dyDescent="0.3">
      <c r="A94" s="78"/>
      <c r="B94" s="30" t="s">
        <v>104</v>
      </c>
      <c r="C94" s="35" t="s">
        <v>115</v>
      </c>
      <c r="D94" s="13"/>
      <c r="E94" s="37">
        <v>4</v>
      </c>
      <c r="F94" s="55">
        <v>10</v>
      </c>
      <c r="G94" s="6">
        <v>0</v>
      </c>
      <c r="H94" s="48">
        <v>0</v>
      </c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</row>
    <row r="95" spans="1:19" ht="31.5" x14ac:dyDescent="0.3">
      <c r="A95" s="78"/>
      <c r="B95" s="30" t="s">
        <v>105</v>
      </c>
      <c r="C95" s="35" t="s">
        <v>115</v>
      </c>
      <c r="D95" s="13"/>
      <c r="E95" s="37">
        <v>30</v>
      </c>
      <c r="F95" s="55">
        <v>75</v>
      </c>
      <c r="G95" s="6">
        <v>0</v>
      </c>
      <c r="H95" s="48">
        <v>0</v>
      </c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</row>
    <row r="96" spans="1:19" ht="31.5" x14ac:dyDescent="0.3">
      <c r="A96" s="65">
        <v>28</v>
      </c>
      <c r="B96" s="30" t="s">
        <v>146</v>
      </c>
      <c r="C96" s="35" t="s">
        <v>118</v>
      </c>
      <c r="D96" s="13"/>
      <c r="E96" s="37">
        <v>30</v>
      </c>
      <c r="F96" s="55">
        <v>75</v>
      </c>
      <c r="G96" s="6">
        <v>0</v>
      </c>
      <c r="H96" s="48">
        <v>0</v>
      </c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</row>
    <row r="97" spans="1:19" ht="31.5" x14ac:dyDescent="0.3">
      <c r="A97" s="66"/>
      <c r="B97" s="30" t="s">
        <v>152</v>
      </c>
      <c r="C97" s="35" t="s">
        <v>118</v>
      </c>
      <c r="D97" s="13"/>
      <c r="E97" s="37">
        <v>20</v>
      </c>
      <c r="F97" s="55">
        <v>50</v>
      </c>
      <c r="G97" s="6">
        <v>0</v>
      </c>
      <c r="H97" s="48">
        <v>0</v>
      </c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</row>
    <row r="98" spans="1:19" x14ac:dyDescent="0.3">
      <c r="A98" s="66"/>
      <c r="B98" s="30" t="s">
        <v>147</v>
      </c>
      <c r="C98" s="35" t="s">
        <v>113</v>
      </c>
      <c r="D98" s="13"/>
      <c r="E98" s="37">
        <v>20</v>
      </c>
      <c r="F98" s="55">
        <v>50</v>
      </c>
      <c r="G98" s="6">
        <v>0</v>
      </c>
      <c r="H98" s="48">
        <v>0</v>
      </c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</row>
    <row r="99" spans="1:19" x14ac:dyDescent="0.3">
      <c r="A99" s="66"/>
      <c r="B99" s="30" t="s">
        <v>148</v>
      </c>
      <c r="C99" s="35" t="s">
        <v>113</v>
      </c>
      <c r="D99" s="13"/>
      <c r="E99" s="37">
        <v>4</v>
      </c>
      <c r="F99" s="55">
        <v>10</v>
      </c>
      <c r="G99" s="6">
        <v>0</v>
      </c>
      <c r="H99" s="48">
        <v>0</v>
      </c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</row>
    <row r="100" spans="1:19" x14ac:dyDescent="0.3">
      <c r="A100" s="67"/>
      <c r="B100" s="30" t="s">
        <v>149</v>
      </c>
      <c r="C100" s="35" t="s">
        <v>113</v>
      </c>
      <c r="D100" s="13"/>
      <c r="E100" s="37">
        <v>4</v>
      </c>
      <c r="F100" s="55">
        <v>10</v>
      </c>
      <c r="G100" s="6">
        <v>0</v>
      </c>
      <c r="H100" s="48">
        <v>0</v>
      </c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</row>
    <row r="101" spans="1:19" ht="31.5" x14ac:dyDescent="0.3">
      <c r="A101" s="51">
        <v>29</v>
      </c>
      <c r="B101" s="30" t="s">
        <v>106</v>
      </c>
      <c r="C101" s="35" t="s">
        <v>119</v>
      </c>
      <c r="D101" s="13"/>
      <c r="E101" s="37">
        <v>4</v>
      </c>
      <c r="F101" s="55">
        <v>10</v>
      </c>
      <c r="G101" s="6">
        <v>0</v>
      </c>
      <c r="H101" s="48">
        <v>0</v>
      </c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</row>
    <row r="102" spans="1:19" x14ac:dyDescent="0.3">
      <c r="A102" s="78">
        <v>30</v>
      </c>
      <c r="B102" s="30" t="s">
        <v>107</v>
      </c>
      <c r="C102" s="35" t="s">
        <v>115</v>
      </c>
      <c r="D102" s="13"/>
      <c r="E102" s="37">
        <v>10</v>
      </c>
      <c r="F102" s="55">
        <v>20</v>
      </c>
      <c r="G102" s="6">
        <v>0</v>
      </c>
      <c r="H102" s="48">
        <v>0</v>
      </c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</row>
    <row r="103" spans="1:19" x14ac:dyDescent="0.3">
      <c r="A103" s="78"/>
      <c r="B103" s="30" t="s">
        <v>108</v>
      </c>
      <c r="C103" s="35" t="s">
        <v>115</v>
      </c>
      <c r="D103" s="13"/>
      <c r="E103" s="37">
        <v>4</v>
      </c>
      <c r="F103" s="55">
        <v>8</v>
      </c>
      <c r="G103" s="6">
        <v>0</v>
      </c>
      <c r="H103" s="48">
        <v>0</v>
      </c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</row>
    <row r="104" spans="1:19" x14ac:dyDescent="0.3">
      <c r="A104" s="78"/>
      <c r="B104" s="30" t="s">
        <v>109</v>
      </c>
      <c r="C104" s="35" t="s">
        <v>115</v>
      </c>
      <c r="D104" s="13"/>
      <c r="E104" s="37">
        <v>6</v>
      </c>
      <c r="F104" s="55">
        <v>12</v>
      </c>
      <c r="G104" s="6">
        <v>0</v>
      </c>
      <c r="H104" s="48">
        <v>0</v>
      </c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</row>
    <row r="105" spans="1:19" ht="48" customHeight="1" x14ac:dyDescent="0.3">
      <c r="A105" s="51">
        <v>31</v>
      </c>
      <c r="B105" s="31" t="s">
        <v>124</v>
      </c>
      <c r="C105" s="29" t="s">
        <v>120</v>
      </c>
      <c r="D105" s="13"/>
      <c r="E105" s="29">
        <v>50</v>
      </c>
      <c r="F105" s="55">
        <v>100</v>
      </c>
      <c r="G105" s="6">
        <v>0</v>
      </c>
      <c r="H105" s="48">
        <v>0</v>
      </c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</row>
    <row r="106" spans="1:19" ht="31.5" x14ac:dyDescent="0.3">
      <c r="A106" s="51">
        <v>32</v>
      </c>
      <c r="B106" s="31" t="s">
        <v>125</v>
      </c>
      <c r="C106" s="29" t="s">
        <v>121</v>
      </c>
      <c r="D106" s="13"/>
      <c r="E106" s="29">
        <v>4</v>
      </c>
      <c r="F106" s="55">
        <v>8</v>
      </c>
      <c r="G106" s="6">
        <v>0</v>
      </c>
      <c r="H106" s="48">
        <v>0</v>
      </c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</row>
    <row r="107" spans="1:19" x14ac:dyDescent="0.3">
      <c r="A107" s="51">
        <v>33</v>
      </c>
      <c r="B107" s="30" t="s">
        <v>110</v>
      </c>
      <c r="C107" s="35" t="s">
        <v>122</v>
      </c>
      <c r="D107" s="33"/>
      <c r="E107" s="37">
        <v>4</v>
      </c>
      <c r="F107" s="55">
        <v>8</v>
      </c>
      <c r="G107" s="6">
        <v>0</v>
      </c>
      <c r="H107" s="48">
        <v>0</v>
      </c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</row>
    <row r="108" spans="1:19" ht="76.5" customHeight="1" x14ac:dyDescent="0.3">
      <c r="A108" s="49">
        <v>34</v>
      </c>
      <c r="B108" s="24" t="s">
        <v>27</v>
      </c>
      <c r="C108" s="13" t="s">
        <v>13</v>
      </c>
      <c r="D108" s="13"/>
      <c r="E108" s="12">
        <v>4</v>
      </c>
      <c r="F108" s="55">
        <v>12</v>
      </c>
      <c r="G108" s="6">
        <v>0</v>
      </c>
      <c r="H108" s="48">
        <v>0</v>
      </c>
      <c r="I108" s="20"/>
      <c r="J108" s="3"/>
      <c r="K108" s="3"/>
      <c r="L108" s="3"/>
      <c r="M108" s="3"/>
      <c r="N108" s="3"/>
      <c r="O108" s="3"/>
      <c r="P108" s="3"/>
      <c r="Q108" s="3"/>
      <c r="R108" s="3"/>
      <c r="S108" s="3"/>
    </row>
    <row r="109" spans="1:19" ht="64.5" customHeight="1" x14ac:dyDescent="0.3">
      <c r="A109" s="49">
        <v>35</v>
      </c>
      <c r="B109" s="24" t="s">
        <v>28</v>
      </c>
      <c r="C109" s="13" t="s">
        <v>13</v>
      </c>
      <c r="D109" s="13"/>
      <c r="E109" s="12">
        <v>4</v>
      </c>
      <c r="F109" s="55">
        <v>12</v>
      </c>
      <c r="G109" s="6">
        <v>0</v>
      </c>
      <c r="H109" s="48">
        <v>0</v>
      </c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</row>
    <row r="110" spans="1:19" ht="68.25" customHeight="1" x14ac:dyDescent="0.3">
      <c r="A110" s="49">
        <v>36</v>
      </c>
      <c r="B110" s="24" t="s">
        <v>30</v>
      </c>
      <c r="C110" s="13" t="s">
        <v>13</v>
      </c>
      <c r="D110" s="13"/>
      <c r="E110" s="12">
        <v>2</v>
      </c>
      <c r="F110" s="55">
        <v>5</v>
      </c>
      <c r="G110" s="6">
        <v>0</v>
      </c>
      <c r="H110" s="48">
        <v>0</v>
      </c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</row>
    <row r="111" spans="1:19" ht="63" x14ac:dyDescent="0.3">
      <c r="A111" s="49">
        <v>37</v>
      </c>
      <c r="B111" s="24" t="s">
        <v>29</v>
      </c>
      <c r="C111" s="13" t="s">
        <v>13</v>
      </c>
      <c r="D111" s="13"/>
      <c r="E111" s="12">
        <v>2</v>
      </c>
      <c r="F111" s="55">
        <v>5</v>
      </c>
      <c r="G111" s="6">
        <v>0</v>
      </c>
      <c r="H111" s="48">
        <v>0</v>
      </c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</row>
    <row r="112" spans="1:19" ht="66" customHeight="1" x14ac:dyDescent="0.3">
      <c r="A112" s="49">
        <v>38</v>
      </c>
      <c r="B112" s="24" t="s">
        <v>31</v>
      </c>
      <c r="C112" s="13" t="s">
        <v>13</v>
      </c>
      <c r="D112" s="13"/>
      <c r="E112" s="12">
        <v>4</v>
      </c>
      <c r="F112" s="55">
        <v>10</v>
      </c>
      <c r="G112" s="6">
        <v>0</v>
      </c>
      <c r="H112" s="48">
        <v>0</v>
      </c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</row>
    <row r="113" spans="1:19" ht="66.75" customHeight="1" x14ac:dyDescent="0.3">
      <c r="A113" s="49">
        <v>39</v>
      </c>
      <c r="B113" s="24" t="s">
        <v>32</v>
      </c>
      <c r="C113" s="13" t="s">
        <v>13</v>
      </c>
      <c r="D113" s="13"/>
      <c r="E113" s="12">
        <v>2</v>
      </c>
      <c r="F113" s="55">
        <v>5</v>
      </c>
      <c r="G113" s="6">
        <v>0</v>
      </c>
      <c r="H113" s="48">
        <v>0</v>
      </c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</row>
    <row r="114" spans="1:19" ht="68.25" customHeight="1" x14ac:dyDescent="0.3">
      <c r="A114" s="49">
        <v>40</v>
      </c>
      <c r="B114" s="24" t="s">
        <v>33</v>
      </c>
      <c r="C114" s="13" t="s">
        <v>13</v>
      </c>
      <c r="D114" s="13"/>
      <c r="E114" s="12">
        <v>4</v>
      </c>
      <c r="F114" s="55">
        <v>10</v>
      </c>
      <c r="G114" s="6">
        <v>0</v>
      </c>
      <c r="H114" s="48">
        <v>0</v>
      </c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</row>
    <row r="115" spans="1:19" ht="66.75" customHeight="1" x14ac:dyDescent="0.3">
      <c r="A115" s="49">
        <v>41</v>
      </c>
      <c r="B115" s="24" t="s">
        <v>34</v>
      </c>
      <c r="C115" s="13" t="s">
        <v>13</v>
      </c>
      <c r="D115" s="13"/>
      <c r="E115" s="12">
        <v>4</v>
      </c>
      <c r="F115" s="55">
        <v>10</v>
      </c>
      <c r="G115" s="6">
        <v>0</v>
      </c>
      <c r="H115" s="48">
        <v>0</v>
      </c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</row>
    <row r="116" spans="1:19" ht="98.25" customHeight="1" x14ac:dyDescent="0.3">
      <c r="A116" s="49">
        <v>42</v>
      </c>
      <c r="B116" s="32" t="s">
        <v>35</v>
      </c>
      <c r="C116" s="33" t="s">
        <v>36</v>
      </c>
      <c r="D116" s="33"/>
      <c r="E116" s="34">
        <v>4</v>
      </c>
      <c r="F116" s="55">
        <v>10</v>
      </c>
      <c r="G116" s="6">
        <v>0</v>
      </c>
      <c r="H116" s="48">
        <v>0</v>
      </c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</row>
    <row r="117" spans="1:19" ht="106.5" customHeight="1" x14ac:dyDescent="0.3">
      <c r="A117" s="49">
        <v>44</v>
      </c>
      <c r="B117" s="24" t="s">
        <v>37</v>
      </c>
      <c r="C117" s="13" t="s">
        <v>13</v>
      </c>
      <c r="D117" s="13"/>
      <c r="E117" s="12">
        <v>4</v>
      </c>
      <c r="F117" s="55">
        <v>10</v>
      </c>
      <c r="G117" s="6">
        <v>0</v>
      </c>
      <c r="H117" s="48">
        <v>0</v>
      </c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</row>
    <row r="118" spans="1:19" ht="125.25" customHeight="1" x14ac:dyDescent="0.3">
      <c r="A118" s="49">
        <v>45</v>
      </c>
      <c r="B118" s="24" t="s">
        <v>38</v>
      </c>
      <c r="C118" s="13" t="s">
        <v>13</v>
      </c>
      <c r="D118" s="13"/>
      <c r="E118" s="12">
        <v>12</v>
      </c>
      <c r="F118" s="55">
        <v>30</v>
      </c>
      <c r="G118" s="6">
        <v>0</v>
      </c>
      <c r="H118" s="48">
        <v>0</v>
      </c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</row>
    <row r="119" spans="1:19" ht="84" customHeight="1" x14ac:dyDescent="0.3">
      <c r="A119" s="65">
        <v>46</v>
      </c>
      <c r="B119" s="24" t="s">
        <v>39</v>
      </c>
      <c r="C119" s="13" t="s">
        <v>13</v>
      </c>
      <c r="D119" s="13"/>
      <c r="E119" s="12">
        <v>8</v>
      </c>
      <c r="F119" s="55">
        <v>20</v>
      </c>
      <c r="G119" s="6">
        <v>0</v>
      </c>
      <c r="H119" s="48">
        <v>0</v>
      </c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</row>
    <row r="120" spans="1:19" ht="31.5" x14ac:dyDescent="0.3">
      <c r="A120" s="66"/>
      <c r="B120" s="24" t="s">
        <v>40</v>
      </c>
      <c r="C120" s="13" t="s">
        <v>14</v>
      </c>
      <c r="D120" s="13">
        <v>0.3</v>
      </c>
      <c r="E120" s="12">
        <f>D120*E119</f>
        <v>2.4</v>
      </c>
      <c r="F120" s="55">
        <v>6</v>
      </c>
      <c r="G120" s="6">
        <v>0</v>
      </c>
      <c r="H120" s="48">
        <v>0</v>
      </c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</row>
    <row r="121" spans="1:19" ht="31.5" x14ac:dyDescent="0.3">
      <c r="A121" s="67"/>
      <c r="B121" s="24" t="s">
        <v>41</v>
      </c>
      <c r="C121" s="13" t="s">
        <v>14</v>
      </c>
      <c r="D121" s="13">
        <v>0.3</v>
      </c>
      <c r="E121" s="12">
        <f>D121*E119</f>
        <v>2.4</v>
      </c>
      <c r="F121" s="55">
        <v>6</v>
      </c>
      <c r="G121" s="6">
        <v>0</v>
      </c>
      <c r="H121" s="48">
        <v>0</v>
      </c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</row>
    <row r="122" spans="1:19" ht="72" customHeight="1" x14ac:dyDescent="0.3">
      <c r="A122" s="49">
        <v>47</v>
      </c>
      <c r="B122" s="24" t="s">
        <v>42</v>
      </c>
      <c r="C122" s="13" t="s">
        <v>13</v>
      </c>
      <c r="D122" s="13"/>
      <c r="E122" s="12">
        <v>6</v>
      </c>
      <c r="F122" s="55">
        <v>18</v>
      </c>
      <c r="G122" s="6">
        <v>0</v>
      </c>
      <c r="H122" s="48">
        <v>0</v>
      </c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</row>
    <row r="123" spans="1:19" ht="83.25" customHeight="1" x14ac:dyDescent="0.3">
      <c r="A123" s="49">
        <v>48</v>
      </c>
      <c r="B123" s="24" t="s">
        <v>43</v>
      </c>
      <c r="C123" s="13" t="s">
        <v>13</v>
      </c>
      <c r="D123" s="13"/>
      <c r="E123" s="12">
        <v>6</v>
      </c>
      <c r="F123" s="55">
        <v>18</v>
      </c>
      <c r="G123" s="6">
        <v>0</v>
      </c>
      <c r="H123" s="48">
        <v>0</v>
      </c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</row>
    <row r="124" spans="1:19" ht="69" customHeight="1" x14ac:dyDescent="0.3">
      <c r="A124" s="49">
        <v>49</v>
      </c>
      <c r="B124" s="24" t="s">
        <v>44</v>
      </c>
      <c r="C124" s="13" t="s">
        <v>5</v>
      </c>
      <c r="D124" s="13"/>
      <c r="E124" s="12">
        <v>80</v>
      </c>
      <c r="F124" s="55">
        <v>240</v>
      </c>
      <c r="G124" s="6">
        <v>0</v>
      </c>
      <c r="H124" s="48">
        <v>0</v>
      </c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</row>
    <row r="125" spans="1:19" ht="48" customHeight="1" x14ac:dyDescent="0.3">
      <c r="A125" s="49">
        <v>50</v>
      </c>
      <c r="B125" s="24" t="s">
        <v>45</v>
      </c>
      <c r="C125" s="13" t="s">
        <v>5</v>
      </c>
      <c r="D125" s="13"/>
      <c r="E125" s="12">
        <v>80</v>
      </c>
      <c r="F125" s="55">
        <v>240</v>
      </c>
      <c r="G125" s="6">
        <v>0</v>
      </c>
      <c r="H125" s="48">
        <v>0</v>
      </c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</row>
    <row r="126" spans="1:19" ht="107.25" customHeight="1" x14ac:dyDescent="0.3">
      <c r="A126" s="49">
        <v>51</v>
      </c>
      <c r="B126" s="24" t="s">
        <v>46</v>
      </c>
      <c r="C126" s="13" t="s">
        <v>15</v>
      </c>
      <c r="D126" s="13"/>
      <c r="E126" s="12">
        <v>18</v>
      </c>
      <c r="F126" s="55">
        <v>50</v>
      </c>
      <c r="G126" s="6">
        <v>0</v>
      </c>
      <c r="H126" s="48">
        <v>0</v>
      </c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</row>
    <row r="127" spans="1:19" ht="125.25" customHeight="1" x14ac:dyDescent="0.3">
      <c r="A127" s="65">
        <v>52</v>
      </c>
      <c r="B127" s="24" t="s">
        <v>47</v>
      </c>
      <c r="C127" s="13" t="s">
        <v>15</v>
      </c>
      <c r="D127" s="13"/>
      <c r="E127" s="12">
        <v>8</v>
      </c>
      <c r="F127" s="55">
        <v>20</v>
      </c>
      <c r="G127" s="6">
        <v>0</v>
      </c>
      <c r="H127" s="48">
        <v>0</v>
      </c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</row>
    <row r="128" spans="1:19" ht="31.5" x14ac:dyDescent="0.3">
      <c r="A128" s="67"/>
      <c r="B128" s="24" t="s">
        <v>40</v>
      </c>
      <c r="C128" s="13" t="s">
        <v>14</v>
      </c>
      <c r="D128" s="13">
        <v>0.3</v>
      </c>
      <c r="E128" s="12">
        <f>D128*E127</f>
        <v>2.4</v>
      </c>
      <c r="F128" s="55">
        <v>6</v>
      </c>
      <c r="G128" s="6">
        <v>0</v>
      </c>
      <c r="H128" s="48">
        <v>0</v>
      </c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</row>
    <row r="129" spans="1:19" ht="64.5" customHeight="1" x14ac:dyDescent="0.3">
      <c r="A129" s="65">
        <v>53</v>
      </c>
      <c r="B129" s="28" t="s">
        <v>48</v>
      </c>
      <c r="C129" s="13" t="s">
        <v>8</v>
      </c>
      <c r="D129" s="13"/>
      <c r="E129" s="12">
        <v>1</v>
      </c>
      <c r="F129" s="55">
        <v>2.5</v>
      </c>
      <c r="G129" s="6">
        <v>0</v>
      </c>
      <c r="H129" s="48">
        <v>0</v>
      </c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</row>
    <row r="130" spans="1:19" ht="31.5" x14ac:dyDescent="0.3">
      <c r="A130" s="67"/>
      <c r="B130" s="24" t="s">
        <v>40</v>
      </c>
      <c r="C130" s="13" t="s">
        <v>14</v>
      </c>
      <c r="D130" s="13">
        <v>0.3</v>
      </c>
      <c r="E130" s="12">
        <f>D130*E129</f>
        <v>0.3</v>
      </c>
      <c r="F130" s="55">
        <v>0.75</v>
      </c>
      <c r="G130" s="6">
        <v>0</v>
      </c>
      <c r="H130" s="48">
        <v>0</v>
      </c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</row>
    <row r="131" spans="1:19" ht="31.5" x14ac:dyDescent="0.3">
      <c r="A131" s="46">
        <v>54</v>
      </c>
      <c r="B131" s="24" t="s">
        <v>49</v>
      </c>
      <c r="C131" s="13" t="s">
        <v>50</v>
      </c>
      <c r="D131" s="13"/>
      <c r="E131" s="12">
        <v>2</v>
      </c>
      <c r="F131" s="55">
        <v>6</v>
      </c>
      <c r="G131" s="6">
        <v>0</v>
      </c>
      <c r="H131" s="48">
        <v>0</v>
      </c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</row>
    <row r="132" spans="1:19" ht="110.25" x14ac:dyDescent="0.3">
      <c r="A132" s="50">
        <v>55</v>
      </c>
      <c r="B132" s="28" t="s">
        <v>73</v>
      </c>
      <c r="C132" s="13" t="s">
        <v>74</v>
      </c>
      <c r="D132" s="13"/>
      <c r="E132" s="12">
        <v>10</v>
      </c>
      <c r="F132" s="55">
        <v>30</v>
      </c>
      <c r="G132" s="6">
        <v>0</v>
      </c>
      <c r="H132" s="48">
        <v>0</v>
      </c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</row>
    <row r="133" spans="1:19" ht="63" x14ac:dyDescent="0.3">
      <c r="A133" s="45">
        <v>56</v>
      </c>
      <c r="B133" s="28" t="s">
        <v>137</v>
      </c>
      <c r="C133" s="13" t="s">
        <v>13</v>
      </c>
      <c r="D133" s="13"/>
      <c r="E133" s="12">
        <v>0.8</v>
      </c>
      <c r="F133" s="55">
        <v>2.4</v>
      </c>
      <c r="G133" s="6">
        <v>0</v>
      </c>
      <c r="H133" s="48">
        <v>0</v>
      </c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</row>
    <row r="134" spans="1:19" ht="78.75" x14ac:dyDescent="0.3">
      <c r="A134" s="65">
        <v>57</v>
      </c>
      <c r="B134" s="28" t="s">
        <v>136</v>
      </c>
      <c r="C134" s="13" t="s">
        <v>13</v>
      </c>
      <c r="D134" s="13"/>
      <c r="E134" s="12">
        <v>0.8</v>
      </c>
      <c r="F134" s="55">
        <v>2.4</v>
      </c>
      <c r="G134" s="6">
        <v>0</v>
      </c>
      <c r="H134" s="48">
        <v>0</v>
      </c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</row>
    <row r="135" spans="1:19" ht="31.5" x14ac:dyDescent="0.3">
      <c r="A135" s="67"/>
      <c r="B135" s="28" t="s">
        <v>75</v>
      </c>
      <c r="C135" s="13" t="s">
        <v>13</v>
      </c>
      <c r="D135" s="13"/>
      <c r="E135" s="12">
        <v>2.7</v>
      </c>
      <c r="F135" s="55">
        <v>8.1</v>
      </c>
      <c r="G135" s="6">
        <v>0</v>
      </c>
      <c r="H135" s="48">
        <v>0</v>
      </c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</row>
    <row r="136" spans="1:19" ht="31.5" x14ac:dyDescent="0.3">
      <c r="A136" s="65">
        <v>58</v>
      </c>
      <c r="B136" s="28" t="s">
        <v>138</v>
      </c>
      <c r="C136" s="13" t="s">
        <v>112</v>
      </c>
      <c r="D136" s="13"/>
      <c r="E136" s="12">
        <v>40</v>
      </c>
      <c r="F136" s="55">
        <v>120</v>
      </c>
      <c r="G136" s="6">
        <v>0</v>
      </c>
      <c r="H136" s="48">
        <v>0</v>
      </c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</row>
    <row r="137" spans="1:19" x14ac:dyDescent="0.3">
      <c r="A137" s="67"/>
      <c r="B137" s="28" t="s">
        <v>139</v>
      </c>
      <c r="C137" s="13" t="s">
        <v>6</v>
      </c>
      <c r="D137" s="13"/>
      <c r="E137" s="12">
        <v>20</v>
      </c>
      <c r="F137" s="55">
        <v>60</v>
      </c>
      <c r="G137" s="6">
        <v>0</v>
      </c>
      <c r="H137" s="48">
        <v>0</v>
      </c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</row>
    <row r="138" spans="1:19" ht="47.25" x14ac:dyDescent="0.3">
      <c r="A138" s="65">
        <v>59</v>
      </c>
      <c r="B138" s="28" t="s">
        <v>130</v>
      </c>
      <c r="C138" s="13" t="s">
        <v>5</v>
      </c>
      <c r="D138" s="13"/>
      <c r="E138" s="12">
        <v>10</v>
      </c>
      <c r="F138" s="55">
        <v>25</v>
      </c>
      <c r="G138" s="6">
        <v>0</v>
      </c>
      <c r="H138" s="48">
        <v>0</v>
      </c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</row>
    <row r="139" spans="1:19" ht="31.5" x14ac:dyDescent="0.3">
      <c r="A139" s="66"/>
      <c r="B139" s="28" t="s">
        <v>131</v>
      </c>
      <c r="C139" s="13" t="s">
        <v>112</v>
      </c>
      <c r="D139" s="13">
        <v>1.1499999999999999</v>
      </c>
      <c r="E139" s="12">
        <f>E138*D139</f>
        <v>11.5</v>
      </c>
      <c r="F139" s="55">
        <v>28.75</v>
      </c>
      <c r="G139" s="6">
        <v>0</v>
      </c>
      <c r="H139" s="48">
        <v>0</v>
      </c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</row>
    <row r="140" spans="1:19" x14ac:dyDescent="0.3">
      <c r="A140" s="66"/>
      <c r="B140" s="28" t="s">
        <v>132</v>
      </c>
      <c r="C140" s="13" t="s">
        <v>112</v>
      </c>
      <c r="D140" s="13">
        <v>1.1499999999999999</v>
      </c>
      <c r="E140" s="12">
        <f>E138*D140</f>
        <v>11.5</v>
      </c>
      <c r="F140" s="55">
        <v>28.75</v>
      </c>
      <c r="G140" s="6">
        <v>0</v>
      </c>
      <c r="H140" s="48">
        <v>0</v>
      </c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</row>
    <row r="141" spans="1:19" ht="19.5" customHeight="1" x14ac:dyDescent="0.3">
      <c r="A141" s="67"/>
      <c r="B141" s="28" t="s">
        <v>88</v>
      </c>
      <c r="C141" s="13" t="s">
        <v>15</v>
      </c>
      <c r="D141" s="13"/>
      <c r="E141" s="12">
        <v>60</v>
      </c>
      <c r="F141" s="55">
        <v>150</v>
      </c>
      <c r="G141" s="6">
        <v>0</v>
      </c>
      <c r="H141" s="48">
        <v>0</v>
      </c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</row>
    <row r="142" spans="1:19" ht="47.25" x14ac:dyDescent="0.3">
      <c r="A142" s="16">
        <v>60</v>
      </c>
      <c r="B142" s="24" t="s">
        <v>78</v>
      </c>
      <c r="C142" s="13" t="s">
        <v>134</v>
      </c>
      <c r="D142" s="13"/>
      <c r="E142" s="12">
        <v>10</v>
      </c>
      <c r="F142" s="55">
        <v>25</v>
      </c>
      <c r="G142" s="6">
        <v>0</v>
      </c>
      <c r="H142" s="48">
        <v>0</v>
      </c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</row>
    <row r="143" spans="1:19" ht="31.5" x14ac:dyDescent="0.3">
      <c r="A143" s="43">
        <v>61</v>
      </c>
      <c r="B143" s="24" t="s">
        <v>135</v>
      </c>
      <c r="C143" s="13" t="s">
        <v>8</v>
      </c>
      <c r="D143" s="13"/>
      <c r="E143" s="12">
        <v>8</v>
      </c>
      <c r="F143" s="55">
        <v>24</v>
      </c>
      <c r="G143" s="6">
        <v>0</v>
      </c>
      <c r="H143" s="48">
        <v>0</v>
      </c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</row>
    <row r="144" spans="1:19" ht="47.25" x14ac:dyDescent="0.3">
      <c r="A144" s="16">
        <v>62</v>
      </c>
      <c r="B144" s="28" t="s">
        <v>83</v>
      </c>
      <c r="C144" s="13" t="s">
        <v>8</v>
      </c>
      <c r="D144" s="13"/>
      <c r="E144" s="12">
        <v>8</v>
      </c>
      <c r="F144" s="55">
        <v>24</v>
      </c>
      <c r="G144" s="6">
        <v>0</v>
      </c>
      <c r="H144" s="48">
        <v>0</v>
      </c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</row>
    <row r="145" spans="1:19" ht="63" x14ac:dyDescent="0.3">
      <c r="A145" s="16">
        <v>63</v>
      </c>
      <c r="B145" s="28" t="s">
        <v>143</v>
      </c>
      <c r="C145" s="13" t="s">
        <v>8</v>
      </c>
      <c r="D145" s="13"/>
      <c r="E145" s="12">
        <v>17</v>
      </c>
      <c r="F145" s="55">
        <v>51</v>
      </c>
      <c r="G145" s="6">
        <v>0</v>
      </c>
      <c r="H145" s="48">
        <v>0</v>
      </c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</row>
    <row r="146" spans="1:19" ht="94.5" x14ac:dyDescent="0.3">
      <c r="A146" s="44">
        <v>64</v>
      </c>
      <c r="B146" s="28" t="s">
        <v>140</v>
      </c>
      <c r="C146" s="13" t="s">
        <v>5</v>
      </c>
      <c r="D146" s="13"/>
      <c r="E146" s="12">
        <v>20</v>
      </c>
      <c r="F146" s="55">
        <v>50</v>
      </c>
      <c r="G146" s="6">
        <v>0</v>
      </c>
      <c r="H146" s="48">
        <v>0</v>
      </c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</row>
    <row r="147" spans="1:19" ht="47.25" x14ac:dyDescent="0.3">
      <c r="A147" s="45">
        <v>65</v>
      </c>
      <c r="B147" s="24" t="s">
        <v>142</v>
      </c>
      <c r="C147" s="13" t="s">
        <v>13</v>
      </c>
      <c r="D147" s="13"/>
      <c r="E147" s="12">
        <v>10</v>
      </c>
      <c r="F147" s="55">
        <v>25</v>
      </c>
      <c r="G147" s="6">
        <v>0</v>
      </c>
      <c r="H147" s="48">
        <v>0</v>
      </c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</row>
    <row r="148" spans="1:19" ht="63" x14ac:dyDescent="0.3">
      <c r="A148" s="65">
        <v>66</v>
      </c>
      <c r="B148" s="24" t="s">
        <v>153</v>
      </c>
      <c r="C148" s="13" t="s">
        <v>57</v>
      </c>
      <c r="D148" s="13"/>
      <c r="E148" s="12">
        <v>0.2</v>
      </c>
      <c r="F148" s="55">
        <v>0.5</v>
      </c>
      <c r="G148" s="6">
        <v>0</v>
      </c>
      <c r="H148" s="48">
        <v>0</v>
      </c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</row>
    <row r="149" spans="1:19" ht="31.5" x14ac:dyDescent="0.3">
      <c r="A149" s="67"/>
      <c r="B149" s="24" t="s">
        <v>60</v>
      </c>
      <c r="C149" s="13" t="s">
        <v>13</v>
      </c>
      <c r="D149" s="13"/>
      <c r="E149" s="12">
        <v>1.5</v>
      </c>
      <c r="F149" s="55">
        <v>3.75</v>
      </c>
      <c r="G149" s="6">
        <v>0</v>
      </c>
      <c r="H149" s="48">
        <v>0</v>
      </c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</row>
    <row r="150" spans="1:19" ht="47.25" x14ac:dyDescent="0.3">
      <c r="A150" s="54">
        <v>67</v>
      </c>
      <c r="B150" s="24" t="s">
        <v>159</v>
      </c>
      <c r="C150" s="13" t="s">
        <v>13</v>
      </c>
      <c r="D150" s="13"/>
      <c r="E150" s="12">
        <v>5</v>
      </c>
      <c r="F150" s="55">
        <v>15</v>
      </c>
      <c r="G150" s="6">
        <v>0</v>
      </c>
      <c r="H150" s="48">
        <v>0</v>
      </c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</row>
    <row r="151" spans="1:19" x14ac:dyDescent="0.3">
      <c r="A151" s="21"/>
      <c r="B151" s="5" t="s">
        <v>9</v>
      </c>
      <c r="C151" s="1"/>
      <c r="D151" s="1"/>
      <c r="E151" s="1"/>
      <c r="F151" s="1"/>
      <c r="G151" s="22"/>
      <c r="H151" s="40">
        <f>SUM(H10:H150)</f>
        <v>0</v>
      </c>
      <c r="M151" s="3"/>
    </row>
    <row r="152" spans="1:19" x14ac:dyDescent="0.3">
      <c r="A152" s="21"/>
      <c r="B152" s="21" t="s">
        <v>156</v>
      </c>
      <c r="C152" s="1"/>
      <c r="D152" s="1"/>
      <c r="E152" s="1"/>
      <c r="F152" s="1"/>
      <c r="G152" s="22"/>
      <c r="H152" s="41">
        <f>H151*10%</f>
        <v>0</v>
      </c>
      <c r="M152" s="3"/>
    </row>
    <row r="153" spans="1:19" x14ac:dyDescent="0.3">
      <c r="A153" s="21"/>
      <c r="B153" s="21" t="s">
        <v>9</v>
      </c>
      <c r="C153" s="1"/>
      <c r="D153" s="1"/>
      <c r="E153" s="1"/>
      <c r="F153" s="1"/>
      <c r="G153" s="22"/>
      <c r="H153" s="41">
        <f>H151+H152</f>
        <v>0</v>
      </c>
      <c r="M153" s="3"/>
    </row>
    <row r="154" spans="1:19" x14ac:dyDescent="0.3">
      <c r="A154" s="21"/>
      <c r="B154" s="21" t="s">
        <v>157</v>
      </c>
      <c r="C154" s="1"/>
      <c r="D154" s="1"/>
      <c r="E154" s="1"/>
      <c r="F154" s="1"/>
      <c r="G154" s="22"/>
      <c r="H154" s="41">
        <f>H153*8%</f>
        <v>0</v>
      </c>
      <c r="M154" s="3"/>
    </row>
    <row r="155" spans="1:19" x14ac:dyDescent="0.3">
      <c r="A155" s="21"/>
      <c r="B155" s="21" t="s">
        <v>9</v>
      </c>
      <c r="C155" s="1"/>
      <c r="D155" s="1"/>
      <c r="E155" s="1"/>
      <c r="F155" s="1"/>
      <c r="G155" s="22"/>
      <c r="H155" s="41">
        <f>H153+H154</f>
        <v>0</v>
      </c>
      <c r="M155" s="3"/>
    </row>
    <row r="156" spans="1:19" x14ac:dyDescent="0.3">
      <c r="A156" s="21"/>
      <c r="B156" s="21" t="s">
        <v>158</v>
      </c>
      <c r="C156" s="1"/>
      <c r="D156" s="1"/>
      <c r="E156" s="1"/>
      <c r="F156" s="1"/>
      <c r="G156" s="22"/>
      <c r="H156" s="41">
        <f>H155*1%</f>
        <v>0</v>
      </c>
      <c r="M156" s="3"/>
    </row>
    <row r="157" spans="1:19" x14ac:dyDescent="0.3">
      <c r="A157" s="21"/>
      <c r="B157" s="21" t="s">
        <v>9</v>
      </c>
      <c r="C157" s="1"/>
      <c r="D157" s="1"/>
      <c r="E157" s="1"/>
      <c r="F157" s="1"/>
      <c r="G157" s="22"/>
      <c r="H157" s="41">
        <f>H155+H156</f>
        <v>0</v>
      </c>
      <c r="M157" s="3"/>
    </row>
    <row r="158" spans="1:19" x14ac:dyDescent="0.3">
      <c r="A158" s="21"/>
      <c r="B158" s="21" t="s">
        <v>10</v>
      </c>
      <c r="C158" s="1"/>
      <c r="D158" s="1"/>
      <c r="E158" s="1"/>
      <c r="F158" s="1"/>
      <c r="G158" s="22"/>
      <c r="H158" s="41">
        <f>H157*18%</f>
        <v>0</v>
      </c>
      <c r="M158" s="3"/>
    </row>
    <row r="159" spans="1:19" x14ac:dyDescent="0.3">
      <c r="A159" s="21"/>
      <c r="B159" s="21" t="s">
        <v>9</v>
      </c>
      <c r="C159" s="1"/>
      <c r="D159" s="1"/>
      <c r="E159" s="1"/>
      <c r="F159" s="1"/>
      <c r="G159" s="22"/>
      <c r="H159" s="40">
        <f>H157+H158</f>
        <v>0</v>
      </c>
      <c r="M159" s="3"/>
    </row>
    <row r="160" spans="1:19" x14ac:dyDescent="0.3">
      <c r="A160" s="3"/>
      <c r="B160" s="7"/>
      <c r="C160" s="8"/>
      <c r="D160" s="20"/>
      <c r="E160" s="20"/>
      <c r="F160" s="20"/>
      <c r="M160" s="3"/>
    </row>
    <row r="161" spans="1:13" ht="15.75" customHeight="1" x14ac:dyDescent="0.3">
      <c r="A161" s="3"/>
      <c r="B161" s="77"/>
      <c r="C161" s="77"/>
      <c r="D161" s="77"/>
      <c r="E161" s="77"/>
      <c r="F161" s="77"/>
      <c r="G161" s="77"/>
      <c r="H161" s="77"/>
      <c r="M161" s="3"/>
    </row>
    <row r="162" spans="1:13" x14ac:dyDescent="0.3">
      <c r="A162" s="3"/>
      <c r="B162" s="9"/>
      <c r="C162" s="10"/>
      <c r="D162" s="42"/>
      <c r="E162" s="42"/>
      <c r="F162" s="42"/>
      <c r="M162" s="3"/>
    </row>
    <row r="163" spans="1:13" x14ac:dyDescent="0.3">
      <c r="A163" s="3"/>
      <c r="B163" s="9"/>
      <c r="C163" s="10"/>
      <c r="D163" s="42"/>
      <c r="E163" s="42"/>
      <c r="F163" s="42"/>
      <c r="M163" s="3"/>
    </row>
    <row r="164" spans="1:13" x14ac:dyDescent="0.3">
      <c r="A164" s="3"/>
      <c r="B164" s="3"/>
      <c r="C164" s="3"/>
      <c r="D164" s="3"/>
      <c r="E164" s="3"/>
      <c r="F164" s="3"/>
      <c r="M164" s="3"/>
    </row>
    <row r="165" spans="1:13" x14ac:dyDescent="0.3">
      <c r="A165" s="3"/>
      <c r="B165" s="3"/>
      <c r="C165" s="3"/>
      <c r="D165" s="3"/>
      <c r="E165" s="3"/>
      <c r="F165" s="3"/>
    </row>
    <row r="166" spans="1:13" x14ac:dyDescent="0.3">
      <c r="A166" s="3"/>
      <c r="B166" s="3"/>
      <c r="C166" s="3"/>
      <c r="D166" s="3"/>
      <c r="E166" s="3"/>
      <c r="F166" s="3"/>
    </row>
    <row r="167" spans="1:13" x14ac:dyDescent="0.3">
      <c r="A167" s="3"/>
      <c r="B167" s="3"/>
      <c r="C167" s="3"/>
      <c r="D167" s="3"/>
      <c r="E167" s="3"/>
      <c r="F167" s="3"/>
    </row>
    <row r="168" spans="1:13" x14ac:dyDescent="0.3">
      <c r="A168" s="3"/>
      <c r="B168" s="3"/>
      <c r="C168" s="3"/>
      <c r="D168" s="3"/>
      <c r="E168" s="3"/>
      <c r="F168" s="3"/>
    </row>
    <row r="169" spans="1:13" x14ac:dyDescent="0.3">
      <c r="A169" s="3"/>
      <c r="B169" s="3"/>
      <c r="C169" s="3"/>
      <c r="D169" s="3"/>
      <c r="E169" s="3"/>
      <c r="F169" s="3"/>
    </row>
    <row r="170" spans="1:13" x14ac:dyDescent="0.3">
      <c r="A170" s="3"/>
      <c r="B170" s="3"/>
      <c r="C170" s="3"/>
      <c r="D170" s="3"/>
      <c r="E170" s="3"/>
      <c r="F170" s="3"/>
    </row>
    <row r="171" spans="1:13" x14ac:dyDescent="0.3">
      <c r="A171" s="3"/>
      <c r="B171" s="3"/>
      <c r="C171" s="3"/>
      <c r="D171" s="3"/>
      <c r="E171" s="3"/>
      <c r="F171" s="3"/>
    </row>
  </sheetData>
  <mergeCells count="41">
    <mergeCell ref="A70:A72"/>
    <mergeCell ref="A148:A149"/>
    <mergeCell ref="A11:A15"/>
    <mergeCell ref="A68:A69"/>
    <mergeCell ref="A23:A26"/>
    <mergeCell ref="A27:A28"/>
    <mergeCell ref="A35:A36"/>
    <mergeCell ref="A53:A54"/>
    <mergeCell ref="A37:A40"/>
    <mergeCell ref="A16:A22"/>
    <mergeCell ref="A61:A65"/>
    <mergeCell ref="A45:A46"/>
    <mergeCell ref="A47:A52"/>
    <mergeCell ref="A55:A60"/>
    <mergeCell ref="A41:A44"/>
    <mergeCell ref="B161:H161"/>
    <mergeCell ref="A73:A76"/>
    <mergeCell ref="A77:A79"/>
    <mergeCell ref="A80:A82"/>
    <mergeCell ref="A89:A95"/>
    <mergeCell ref="A136:A137"/>
    <mergeCell ref="A127:A128"/>
    <mergeCell ref="A129:A130"/>
    <mergeCell ref="A138:A141"/>
    <mergeCell ref="A134:A135"/>
    <mergeCell ref="A102:A104"/>
    <mergeCell ref="A96:A100"/>
    <mergeCell ref="A119:A121"/>
    <mergeCell ref="A86:A88"/>
    <mergeCell ref="A1:H2"/>
    <mergeCell ref="H4:H8"/>
    <mergeCell ref="A29:A33"/>
    <mergeCell ref="C4:C8"/>
    <mergeCell ref="D5:D8"/>
    <mergeCell ref="E5:E8"/>
    <mergeCell ref="A4:A8"/>
    <mergeCell ref="B4:B8"/>
    <mergeCell ref="G4:G8"/>
    <mergeCell ref="G3:H3"/>
    <mergeCell ref="D4:F4"/>
    <mergeCell ref="F5:F8"/>
  </mergeCells>
  <pageMargins left="0.35433070866141703" right="0" top="0.31496062992126" bottom="0.33" header="0.31496062992126" footer="0.31496062992126"/>
  <pageSetup scale="83" orientation="portrait" verticalDpi="4294967294" r:id="rId1"/>
  <rowBreaks count="1" manualBreakCount="1">
    <brk id="133" max="7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 (7)</vt:lpstr>
      <vt:lpstr>'Sheet1 (7)'!Print_Titles</vt:lpstr>
    </vt:vector>
  </TitlesOfParts>
  <Company>Grizli777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g.gurgenidze_n</dc:creator>
  <cp:lastModifiedBy>Giorgi Glonti</cp:lastModifiedBy>
  <cp:lastPrinted>2021-01-17T11:37:10Z</cp:lastPrinted>
  <dcterms:created xsi:type="dcterms:W3CDTF">2014-10-28T12:11:44Z</dcterms:created>
  <dcterms:modified xsi:type="dcterms:W3CDTF">2022-04-07T06:19:42Z</dcterms:modified>
</cp:coreProperties>
</file>